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part\Desktop\"/>
    </mc:Choice>
  </mc:AlternateContent>
  <bookViews>
    <workbookView xWindow="0" yWindow="0" windowWidth="28740" windowHeight="12150" activeTab="4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  <sheet name="Лист7" sheetId="7" r:id="rId7"/>
    <sheet name="Лист8" sheetId="8" r:id="rId8"/>
    <sheet name="Лист9" sheetId="9" r:id="rId9"/>
    <sheet name="Лист10" sheetId="10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5" l="1"/>
  <c r="H7" i="8" l="1"/>
  <c r="I7" i="8"/>
  <c r="J7" i="8"/>
  <c r="K7" i="8"/>
  <c r="C9" i="6"/>
  <c r="D9" i="6"/>
  <c r="D25" i="6" s="1"/>
  <c r="E9" i="6"/>
  <c r="F9" i="6"/>
  <c r="G9" i="6"/>
  <c r="I9" i="6"/>
  <c r="J9" i="6"/>
  <c r="J25" i="6" s="1"/>
  <c r="K9" i="6"/>
  <c r="K25" i="6" s="1"/>
  <c r="L9" i="6"/>
  <c r="L25" i="6" s="1"/>
  <c r="M9" i="6"/>
  <c r="O9" i="6"/>
  <c r="P9" i="6"/>
  <c r="Q9" i="6"/>
  <c r="R9" i="6"/>
  <c r="R25" i="6" s="1"/>
  <c r="T9" i="6"/>
  <c r="U9" i="6"/>
  <c r="H11" i="6"/>
  <c r="N11" i="6"/>
  <c r="S11" i="6"/>
  <c r="V11" i="6"/>
  <c r="H12" i="6"/>
  <c r="N12" i="6"/>
  <c r="S12" i="6"/>
  <c r="V12" i="6"/>
  <c r="H13" i="6"/>
  <c r="N13" i="6"/>
  <c r="S13" i="6"/>
  <c r="V13" i="6"/>
  <c r="H14" i="6"/>
  <c r="N14" i="6"/>
  <c r="S14" i="6"/>
  <c r="V14" i="6"/>
  <c r="N15" i="6"/>
  <c r="V15" i="6"/>
  <c r="H16" i="6"/>
  <c r="N16" i="6"/>
  <c r="S16" i="6"/>
  <c r="V16" i="6"/>
  <c r="C17" i="6"/>
  <c r="E17" i="6"/>
  <c r="F17" i="6"/>
  <c r="G17" i="6"/>
  <c r="G25" i="6" s="1"/>
  <c r="I17" i="6"/>
  <c r="J17" i="6"/>
  <c r="K17" i="6"/>
  <c r="L17" i="6"/>
  <c r="M17" i="6"/>
  <c r="M25" i="6" s="1"/>
  <c r="O17" i="6"/>
  <c r="O25" i="6" s="1"/>
  <c r="P17" i="6"/>
  <c r="P25" i="6" s="1"/>
  <c r="Q17" i="6"/>
  <c r="Q25" i="6" s="1"/>
  <c r="R17" i="6"/>
  <c r="T17" i="6"/>
  <c r="U17" i="6"/>
  <c r="H19" i="6"/>
  <c r="N19" i="6"/>
  <c r="S19" i="6"/>
  <c r="S17" i="6" s="1"/>
  <c r="V19" i="6"/>
  <c r="H20" i="6"/>
  <c r="N20" i="6"/>
  <c r="S20" i="6"/>
  <c r="V20" i="6"/>
  <c r="H21" i="6"/>
  <c r="N21" i="6"/>
  <c r="S21" i="6"/>
  <c r="V21" i="6"/>
  <c r="H22" i="6"/>
  <c r="N22" i="6"/>
  <c r="S22" i="6"/>
  <c r="V22" i="6"/>
  <c r="H23" i="6"/>
  <c r="N23" i="6"/>
  <c r="S23" i="6"/>
  <c r="V23" i="6"/>
  <c r="H24" i="6"/>
  <c r="N24" i="6"/>
  <c r="S24" i="6"/>
  <c r="V24" i="6"/>
  <c r="E25" i="6"/>
  <c r="I25" i="6"/>
  <c r="T25" i="6"/>
  <c r="U25" i="6"/>
  <c r="D6" i="5"/>
  <c r="E6" i="5"/>
  <c r="E10" i="5"/>
  <c r="D11" i="5"/>
  <c r="D10" i="5" s="1"/>
  <c r="C6" i="4"/>
  <c r="F7" i="3"/>
  <c r="E8" i="3"/>
  <c r="F8" i="3" s="1"/>
  <c r="F9" i="3"/>
  <c r="F10" i="3"/>
  <c r="F11" i="3"/>
  <c r="F12" i="3"/>
  <c r="C13" i="3"/>
  <c r="E13" i="3"/>
  <c r="F13" i="3"/>
  <c r="F14" i="3"/>
  <c r="F15" i="3"/>
  <c r="F16" i="3"/>
  <c r="F17" i="3"/>
  <c r="F18" i="3"/>
  <c r="C19" i="3"/>
  <c r="D19" i="3"/>
  <c r="E19" i="3"/>
  <c r="F20" i="3"/>
  <c r="F21" i="3"/>
  <c r="F22" i="3"/>
  <c r="F23" i="3"/>
  <c r="F24" i="3"/>
  <c r="F25" i="3"/>
  <c r="F26" i="3"/>
  <c r="F27" i="3"/>
  <c r="F28" i="3"/>
  <c r="F32" i="3"/>
  <c r="F33" i="3"/>
  <c r="F34" i="3"/>
  <c r="F35" i="3"/>
  <c r="F36" i="3"/>
  <c r="F38" i="3"/>
  <c r="F39" i="3"/>
  <c r="F41" i="3"/>
  <c r="F42" i="3"/>
  <c r="D43" i="3"/>
  <c r="E43" i="3"/>
  <c r="K9" i="2"/>
  <c r="L9" i="2"/>
  <c r="S9" i="2" s="1"/>
  <c r="M9" i="2"/>
  <c r="N9" i="2"/>
  <c r="O9" i="2"/>
  <c r="P9" i="2"/>
  <c r="C11" i="2"/>
  <c r="D11" i="2"/>
  <c r="E11" i="2"/>
  <c r="F11" i="2"/>
  <c r="G11" i="2"/>
  <c r="I11" i="2"/>
  <c r="J11" i="2"/>
  <c r="K11" i="2"/>
  <c r="L11" i="2"/>
  <c r="M11" i="2"/>
  <c r="N11" i="2"/>
  <c r="O11" i="2"/>
  <c r="P11" i="2"/>
  <c r="Q11" i="2"/>
  <c r="R11" i="2"/>
  <c r="H12" i="2"/>
  <c r="S12" i="2"/>
  <c r="H13" i="2"/>
  <c r="S13" i="2"/>
  <c r="H14" i="2"/>
  <c r="S14" i="2"/>
  <c r="H15" i="2"/>
  <c r="S15" i="2"/>
  <c r="H16" i="2"/>
  <c r="S16" i="2"/>
  <c r="C17" i="2"/>
  <c r="D17" i="2"/>
  <c r="E17" i="2"/>
  <c r="F17" i="2"/>
  <c r="G17" i="2"/>
  <c r="I17" i="2"/>
  <c r="J17" i="2"/>
  <c r="K17" i="2"/>
  <c r="L17" i="2"/>
  <c r="M17" i="2"/>
  <c r="N17" i="2"/>
  <c r="O17" i="2"/>
  <c r="P17" i="2"/>
  <c r="Q17" i="2"/>
  <c r="R17" i="2"/>
  <c r="H19" i="2"/>
  <c r="S19" i="2"/>
  <c r="H20" i="2"/>
  <c r="S20" i="2"/>
  <c r="H21" i="2"/>
  <c r="S21" i="2"/>
  <c r="H22" i="2"/>
  <c r="S22" i="2"/>
  <c r="N6" i="1"/>
  <c r="O6" i="1"/>
  <c r="E10" i="1"/>
  <c r="N12" i="1"/>
  <c r="O12" i="1"/>
  <c r="N13" i="1"/>
  <c r="O13" i="1"/>
  <c r="N14" i="1"/>
  <c r="O14" i="1"/>
  <c r="N15" i="1"/>
  <c r="O15" i="1"/>
  <c r="N16" i="1"/>
  <c r="O16" i="1"/>
  <c r="C17" i="1"/>
  <c r="D17" i="1"/>
  <c r="D10" i="1" s="1"/>
  <c r="E17" i="1"/>
  <c r="F17" i="1"/>
  <c r="F10" i="1" s="1"/>
  <c r="G17" i="1"/>
  <c r="G10" i="1" s="1"/>
  <c r="H17" i="1"/>
  <c r="H10" i="1" s="1"/>
  <c r="I17" i="1"/>
  <c r="I10" i="1" s="1"/>
  <c r="J17" i="1"/>
  <c r="J10" i="1" s="1"/>
  <c r="K17" i="1"/>
  <c r="L17" i="1"/>
  <c r="M17" i="1"/>
  <c r="N18" i="1"/>
  <c r="O18" i="1"/>
  <c r="N19" i="1"/>
  <c r="O19" i="1"/>
  <c r="N20" i="1"/>
  <c r="O20" i="1"/>
  <c r="N21" i="1"/>
  <c r="O21" i="1"/>
  <c r="N22" i="1"/>
  <c r="O22" i="1"/>
  <c r="N23" i="1"/>
  <c r="O23" i="1"/>
  <c r="N24" i="1"/>
  <c r="O24" i="1"/>
  <c r="N25" i="1"/>
  <c r="O25" i="1"/>
  <c r="N26" i="1"/>
  <c r="O26" i="1"/>
  <c r="N27" i="1"/>
  <c r="O27" i="1"/>
  <c r="C29" i="1"/>
  <c r="D29" i="1"/>
  <c r="E29" i="1"/>
  <c r="E28" i="1" s="1"/>
  <c r="F29" i="1"/>
  <c r="F28" i="1" s="1"/>
  <c r="G29" i="1"/>
  <c r="G28" i="1" s="1"/>
  <c r="H29" i="1"/>
  <c r="I29" i="1"/>
  <c r="J29" i="1"/>
  <c r="K29" i="1"/>
  <c r="L29" i="1"/>
  <c r="L28" i="1" s="1"/>
  <c r="M29" i="1"/>
  <c r="M28" i="1" s="1"/>
  <c r="N30" i="1"/>
  <c r="O30" i="1"/>
  <c r="N31" i="1"/>
  <c r="O31" i="1"/>
  <c r="N32" i="1"/>
  <c r="O32" i="1"/>
  <c r="C33" i="1"/>
  <c r="D33" i="1"/>
  <c r="E33" i="1"/>
  <c r="F33" i="1"/>
  <c r="G33" i="1"/>
  <c r="H33" i="1"/>
  <c r="I33" i="1"/>
  <c r="J33" i="1"/>
  <c r="L33" i="1"/>
  <c r="M33" i="1"/>
  <c r="N34" i="1"/>
  <c r="O34" i="1"/>
  <c r="N35" i="1"/>
  <c r="O35" i="1"/>
  <c r="N36" i="1"/>
  <c r="O36" i="1"/>
  <c r="C37" i="1"/>
  <c r="D37" i="1"/>
  <c r="O37" i="1" s="1"/>
  <c r="E37" i="1"/>
  <c r="F37" i="1"/>
  <c r="G37" i="1"/>
  <c r="H37" i="1"/>
  <c r="I37" i="1"/>
  <c r="J37" i="1"/>
  <c r="L37" i="1"/>
  <c r="M37" i="1"/>
  <c r="N39" i="1"/>
  <c r="O39" i="1"/>
  <c r="N40" i="1"/>
  <c r="O40" i="1"/>
  <c r="N41" i="1"/>
  <c r="O41" i="1"/>
  <c r="N17" i="6" l="1"/>
  <c r="S9" i="6"/>
  <c r="S25" i="6" s="1"/>
  <c r="O29" i="1"/>
  <c r="H17" i="6"/>
  <c r="N9" i="6"/>
  <c r="J28" i="1"/>
  <c r="H9" i="6"/>
  <c r="H25" i="6" s="1"/>
  <c r="F19" i="3"/>
  <c r="V9" i="6"/>
  <c r="I28" i="1"/>
  <c r="C28" i="1"/>
  <c r="F25" i="6"/>
  <c r="N17" i="1"/>
  <c r="N37" i="1"/>
  <c r="V17" i="6"/>
  <c r="H28" i="1"/>
  <c r="C25" i="6"/>
  <c r="S11" i="2"/>
  <c r="S17" i="2"/>
  <c r="H11" i="2"/>
  <c r="H9" i="2"/>
  <c r="H17" i="2"/>
  <c r="O33" i="1"/>
  <c r="D28" i="1"/>
  <c r="N33" i="1"/>
  <c r="O17" i="1"/>
  <c r="V25" i="6"/>
  <c r="O28" i="1"/>
  <c r="N28" i="1"/>
  <c r="O10" i="1"/>
  <c r="N29" i="1"/>
  <c r="C10" i="1"/>
  <c r="N10" i="1" s="1"/>
  <c r="N25" i="6" l="1"/>
</calcChain>
</file>

<file path=xl/sharedStrings.xml><?xml version="1.0" encoding="utf-8"?>
<sst xmlns="http://schemas.openxmlformats.org/spreadsheetml/2006/main" count="594" uniqueCount="398">
  <si>
    <t>Yangiobod tuman axborot -kutubxona markazi umumiy fondi bo'yicha                                                                                                                                                                                                                          MA'LUMOT</t>
  </si>
  <si>
    <t>Jadval-1</t>
  </si>
  <si>
    <t>Т/Р</t>
  </si>
  <si>
    <t>Номи</t>
  </si>
  <si>
    <t>Kitob</t>
  </si>
  <si>
    <t>Jurnal</t>
  </si>
  <si>
    <t>Gazeta</t>
  </si>
  <si>
    <t>Elektron resusrlar</t>
  </si>
  <si>
    <t>Boshqalar</t>
  </si>
  <si>
    <t>Jami</t>
  </si>
  <si>
    <t>CD/DVD</t>
  </si>
  <si>
    <t>Elektron fayl ko'rinishi</t>
  </si>
  <si>
    <t>nomda</t>
  </si>
  <si>
    <t>nusxada</t>
  </si>
  <si>
    <t>komplekt</t>
  </si>
  <si>
    <t>А</t>
  </si>
  <si>
    <t>B</t>
  </si>
  <si>
    <t>D</t>
  </si>
  <si>
    <t>E</t>
  </si>
  <si>
    <t>F</t>
  </si>
  <si>
    <t>G</t>
  </si>
  <si>
    <t>H</t>
  </si>
  <si>
    <t>I</t>
  </si>
  <si>
    <t>J</t>
  </si>
  <si>
    <t>K</t>
  </si>
  <si>
    <t>L</t>
  </si>
  <si>
    <t>O</t>
  </si>
  <si>
    <t>P</t>
  </si>
  <si>
    <t>Q</t>
  </si>
  <si>
    <t>R</t>
  </si>
  <si>
    <t>Umumiy fond</t>
  </si>
  <si>
    <t>shundan,</t>
  </si>
  <si>
    <t>Bolalar adabiyoti</t>
  </si>
  <si>
    <t>Nodir nashrlar</t>
  </si>
  <si>
    <t>Brayl yozuvdagi resurslar</t>
  </si>
  <si>
    <t>Audio resurslar</t>
  </si>
  <si>
    <t>Video resurslar</t>
  </si>
  <si>
    <t>2</t>
  </si>
  <si>
    <t>Fan sohalari bo'yicha *</t>
  </si>
  <si>
    <t>2.1</t>
  </si>
  <si>
    <t>Umumiy bo'lim</t>
  </si>
  <si>
    <t>2.2</t>
  </si>
  <si>
    <t>Falsafa fanlari. Psixologiya</t>
  </si>
  <si>
    <t>2.3</t>
  </si>
  <si>
    <t>Diniy. Ilohiyot</t>
  </si>
  <si>
    <t>2.4</t>
  </si>
  <si>
    <t>Ijtimoiy-siyosiy</t>
  </si>
  <si>
    <t>2.5</t>
  </si>
  <si>
    <t>Tabiiy fanlar va aniq fanlar</t>
  </si>
  <si>
    <t>2.6</t>
  </si>
  <si>
    <t>Amaliy fanlar (texnika fanlari, qishloq xo'jaligi, tibbiyot)</t>
  </si>
  <si>
    <t>2.7</t>
  </si>
  <si>
    <t>San'at va sport</t>
  </si>
  <si>
    <t>2.8</t>
  </si>
  <si>
    <t xml:space="preserve">Adabiyotshunoslik, tilshunoslik, filologiya </t>
  </si>
  <si>
    <t>2.9</t>
  </si>
  <si>
    <t>Badiiy adabiyot</t>
  </si>
  <si>
    <t>2.10</t>
  </si>
  <si>
    <t xml:space="preserve">Tarix, geografiya </t>
  </si>
  <si>
    <t>3</t>
  </si>
  <si>
    <t>Tillar bo'yicha, jami</t>
  </si>
  <si>
    <t>3.1</t>
  </si>
  <si>
    <t>O'zbek tili</t>
  </si>
  <si>
    <t>3.1.1</t>
  </si>
  <si>
    <t>lotin alifbosida</t>
  </si>
  <si>
    <t>3.1.2</t>
  </si>
  <si>
    <t>kirill alifbosida</t>
  </si>
  <si>
    <t>3.2</t>
  </si>
  <si>
    <t>qoraqalpoq tili</t>
  </si>
  <si>
    <t>3.3</t>
  </si>
  <si>
    <t>Xorijiy til</t>
  </si>
  <si>
    <t>3.3.1</t>
  </si>
  <si>
    <t>rus tili</t>
  </si>
  <si>
    <t>3.3.2</t>
  </si>
  <si>
    <t>ingliz tili</t>
  </si>
  <si>
    <t>3.4.3</t>
  </si>
  <si>
    <t>boshqa tillar</t>
  </si>
  <si>
    <t>4</t>
  </si>
  <si>
    <t>4.1</t>
  </si>
  <si>
    <t>Beg'araz kelib tushgan</t>
  </si>
  <si>
    <t>4.2</t>
  </si>
  <si>
    <t>Sotib olingan</t>
  </si>
  <si>
    <t>4.3</t>
  </si>
  <si>
    <t>Majburiy nusxalar</t>
  </si>
  <si>
    <t>Yangiobod tuman axborot-kutubxona markazi  foydalanuvchilari to‘g‘risida 
MA'LUMOT</t>
  </si>
  <si>
    <t>Jadval-2</t>
  </si>
  <si>
    <t>T/r</t>
  </si>
  <si>
    <t>Yoshi bo‘yicha</t>
  </si>
  <si>
    <t>Toifasi bo‘yicha</t>
  </si>
  <si>
    <t>6-15 yosh</t>
  </si>
  <si>
    <t>16-30- yosh</t>
  </si>
  <si>
    <t>31-50 yosh</t>
  </si>
  <si>
    <t>51-59-yosh</t>
  </si>
  <si>
    <t>60 yosh va undan yuqori</t>
  </si>
  <si>
    <t>O‘quvchilar</t>
  </si>
  <si>
    <t>Talaba</t>
  </si>
  <si>
    <t>Oliy ma'lumotli davlat xizmatchilari</t>
  </si>
  <si>
    <t>boshqalar</t>
  </si>
  <si>
    <t>maktab</t>
  </si>
  <si>
    <t>litsey, texnikum</t>
  </si>
  <si>
    <t xml:space="preserve">bakalavr </t>
  </si>
  <si>
    <t>magistr</t>
  </si>
  <si>
    <t>tadqiqotchi</t>
  </si>
  <si>
    <t>dotsent</t>
  </si>
  <si>
    <t>professor</t>
  </si>
  <si>
    <t>akademik</t>
  </si>
  <si>
    <t>A</t>
  </si>
  <si>
    <t>M</t>
  </si>
  <si>
    <t>N</t>
  </si>
  <si>
    <t>S</t>
  </si>
  <si>
    <t>T</t>
  </si>
  <si>
    <t>Umumiy soni, JAMI</t>
  </si>
  <si>
    <t>1.1</t>
  </si>
  <si>
    <t>Jinsi bo'yicha</t>
  </si>
  <si>
    <t>1.1.1</t>
  </si>
  <si>
    <t>Erkak</t>
  </si>
  <si>
    <t>1.1.2</t>
  </si>
  <si>
    <t>Ayol</t>
  </si>
  <si>
    <t>1.2</t>
  </si>
  <si>
    <t>An'anaviy usulda a'zo bo‘lganlar</t>
  </si>
  <si>
    <t>1.3</t>
  </si>
  <si>
    <t xml:space="preserve">Onlayn tarzda a'zo bo‘lganlar </t>
  </si>
  <si>
    <t>1.4.</t>
  </si>
  <si>
    <t>Ko'chma kutubxona</t>
  </si>
  <si>
    <t>Yangiobod tuman axborot-kutubxona markazi foydalanuvchilarga axborot-kutubxona xizmati ko‘rsatish bo‘yicha MA'LUMOT</t>
  </si>
  <si>
    <t>Jadval-3</t>
  </si>
  <si>
    <t>Т/р</t>
  </si>
  <si>
    <t>Nomi</t>
  </si>
  <si>
    <t xml:space="preserve">An'anaviy tarzda </t>
  </si>
  <si>
    <t>Ko‘chma kutubxonalar orqali xizmat ko‘rsatish*</t>
  </si>
  <si>
    <t>Masofadan</t>
  </si>
  <si>
    <t>Foydalanuvchilar tashrif</t>
  </si>
  <si>
    <t xml:space="preserve">Foydalanuvchilarga berilgan resurslar </t>
  </si>
  <si>
    <t>kitoblar</t>
  </si>
  <si>
    <t>jurnallar</t>
  </si>
  <si>
    <t>gazetalar</t>
  </si>
  <si>
    <t>boshqa resurslar</t>
  </si>
  <si>
    <t xml:space="preserve">Ma'lumot-axborot xizmati </t>
  </si>
  <si>
    <t>*yozma ma’lumot berish</t>
  </si>
  <si>
    <t>og’zaki ma’lumot berish</t>
  </si>
  <si>
    <t>Ekskursiyalar (soni)</t>
  </si>
  <si>
    <t>foydalanuvchilar soni</t>
  </si>
  <si>
    <t>-</t>
  </si>
  <si>
    <t>Ko'rgazmalar</t>
  </si>
  <si>
    <t>Ma’naviy-ma’rifiy va ommaviy tadbirlar</t>
  </si>
  <si>
    <t>6.1</t>
  </si>
  <si>
    <t>kitob taqdimoti</t>
  </si>
  <si>
    <t>6.2</t>
  </si>
  <si>
    <t>davra suxbati</t>
  </si>
  <si>
    <t>6.3</t>
  </si>
  <si>
    <t>viktorina, tanlovlar</t>
  </si>
  <si>
    <t>6.4</t>
  </si>
  <si>
    <t>ijodiy uchrashuvlar</t>
  </si>
  <si>
    <t>6.5</t>
  </si>
  <si>
    <t>badiiy-musiqali kecha</t>
  </si>
  <si>
    <t>6.6</t>
  </si>
  <si>
    <t>mahorat darslari</t>
  </si>
  <si>
    <t>6.7</t>
  </si>
  <si>
    <t>sayyor tadbirlar</t>
  </si>
  <si>
    <t>Kutubxonalararo abonement (buyurtmalar soni)</t>
  </si>
  <si>
    <t>8</t>
  </si>
  <si>
    <t>Boshqa tashkilotlar bilan hamkorlik</t>
  </si>
  <si>
    <t>9</t>
  </si>
  <si>
    <t>Bibliografik faoliyat</t>
  </si>
  <si>
    <t>9.1</t>
  </si>
  <si>
    <t>O‘lkashunoslik bibliografiyasi</t>
  </si>
  <si>
    <t>9.1.1</t>
  </si>
  <si>
    <t>Shaxs bibliografiyasi qo'llanmasini tayyorlashda ma'lumot to'plash (adabiyotlar soni)</t>
  </si>
  <si>
    <t>9.1.2</t>
  </si>
  <si>
    <t>Mavzuli bibliografiya qo'llanmasini tayyorlashda ma'lumot to'plash (adabiyotlar soni)</t>
  </si>
  <si>
    <t>9.1.3</t>
  </si>
  <si>
    <t>O‘lkaning mashhur shaxslari hayoti va ijodiga, yoki o'lkaga bag'ishlangan mavzuli to‘liq matnli bibliografik qo'llanmalar disklarini yaratish</t>
  </si>
  <si>
    <t>9.1.4</t>
  </si>
  <si>
    <t>Bibliografik obzor</t>
  </si>
  <si>
    <t>9.1.5</t>
  </si>
  <si>
    <t>Esdalik, yo‘l ko‘rsatkich, o`quv reja</t>
  </si>
  <si>
    <t>9.2</t>
  </si>
  <si>
    <t>Milliy bibliografiya</t>
  </si>
  <si>
    <t>9.2.1</t>
  </si>
  <si>
    <t>An'anaviy kartatekani yuritish (o'lkashunoslik)</t>
  </si>
  <si>
    <t>9.2.2</t>
  </si>
  <si>
    <t>Ma'lumotlar bazasidan bibliografik tavsiflangan ro'yxat shakllantirish (adabiyotlar soni)</t>
  </si>
  <si>
    <t>9.3</t>
  </si>
  <si>
    <t>Davlat bibliografiyasi</t>
  </si>
  <si>
    <t>9.3.1</t>
  </si>
  <si>
    <t>“O'zbekiston matbuoti solnomasi” ga mahalliy nashrlar asosida adabiyotlarning bibliografik tavsiflangan ro'yxatini shakllantirish</t>
  </si>
  <si>
    <t>9.3.2</t>
  </si>
  <si>
    <t>“Viloyat matbuoti solnomasi”ni tuzish</t>
  </si>
  <si>
    <t>10</t>
  </si>
  <si>
    <t xml:space="preserve">Hududdagi axborot-kutubxona muassasalariga metodik yordam ko‘rsatish </t>
  </si>
  <si>
    <t>10.1</t>
  </si>
  <si>
    <t>Ishlab chiqilgan metodik qo‘llanmalar</t>
  </si>
  <si>
    <t>10.2</t>
  </si>
  <si>
    <t>Sohada belgilangan talab va me’yorlarni amalga oshirish bo‘yicha ishlab chiqilgan qo‘llanmalar</t>
  </si>
  <si>
    <t xml:space="preserve">Yangiobod  tuman  аxborot-kutubxona markazida mavjud resurslarni raqamlashtirish bo'yicha                                                                                                                  MA'LUMOT                                          </t>
  </si>
  <si>
    <t>Axborot-kutubxona resurslari</t>
  </si>
  <si>
    <t>Raqamlashtirish</t>
  </si>
  <si>
    <t>boshqalar (avto. xarita  va boshq.</t>
  </si>
  <si>
    <t>1.</t>
  </si>
  <si>
    <t xml:space="preserve">Elektron versiyaga aylantirish </t>
  </si>
  <si>
    <t>son</t>
  </si>
  <si>
    <t>sahifa</t>
  </si>
  <si>
    <t>2.</t>
  </si>
  <si>
    <t>Audio versiya</t>
  </si>
  <si>
    <t>3.</t>
  </si>
  <si>
    <t xml:space="preserve">Video versiya </t>
  </si>
  <si>
    <t>4.</t>
  </si>
  <si>
    <t>QR-kodlar</t>
  </si>
  <si>
    <t>tablolarga joylashtirish</t>
  </si>
  <si>
    <t xml:space="preserve">shundan, </t>
  </si>
  <si>
    <t>5.</t>
  </si>
  <si>
    <t>Kutubxona dasturiy ta'monotida olib borilgan ishlar</t>
  </si>
  <si>
    <t>5.1</t>
  </si>
  <si>
    <t xml:space="preserve">bibliografik yozuv yaratish        </t>
  </si>
  <si>
    <t>5.1.1</t>
  </si>
  <si>
    <t>UZNEL</t>
  </si>
  <si>
    <t>5.1.2</t>
  </si>
  <si>
    <t xml:space="preserve">UNICAT </t>
  </si>
  <si>
    <t>5.1.2.1</t>
  </si>
  <si>
    <t>asosiy baza</t>
  </si>
  <si>
    <t>5.1.2.2</t>
  </si>
  <si>
    <t>vaqtinchalik baza</t>
  </si>
  <si>
    <t>5.1.2.3</t>
  </si>
  <si>
    <t>nusxa qo'shish</t>
  </si>
  <si>
    <t>5.2</t>
  </si>
  <si>
    <t>bibliografik yozuvlarni tahrirlash (UZNEL-viloyat AKMlar)</t>
  </si>
  <si>
    <t>5.3</t>
  </si>
  <si>
    <t>axborot-kutubxona  resurslarini tasniflash (AKM va TAKMlar)</t>
  </si>
  <si>
    <t>5.4</t>
  </si>
  <si>
    <t>axborot-kutubxona resusrlariga texnik ishlov berish (AKM va TAKMlar)</t>
  </si>
  <si>
    <t>5.5</t>
  </si>
  <si>
    <t>to'liq matn ulash (UZNEL-viloyat AKMlar)</t>
  </si>
  <si>
    <t>5.6</t>
  </si>
  <si>
    <t>Respublika hamda hududiy davriy nashrlarda chop etilgan maqolalarni dasturga kiritish (UZNEL-viloyat AKMlar)</t>
  </si>
  <si>
    <t>Yangiobod  tuman аxborot -kutubxona markazining ijtimoiy tarmoqlarda faolligi bo'yicha                                                                                            MA'LUMOT</t>
  </si>
  <si>
    <t>Ilova -5</t>
  </si>
  <si>
    <r>
      <t xml:space="preserve">Havola (link)  </t>
    </r>
    <r>
      <rPr>
        <b/>
        <i/>
        <sz val="12"/>
        <color indexed="8"/>
        <rFont val="Times New Roman"/>
        <family val="1"/>
      </rPr>
      <t>kutubxona rasmiy havolalari yozilsin</t>
    </r>
  </si>
  <si>
    <t>Veb sahifa</t>
  </si>
  <si>
    <t xml:space="preserve">https://yangiobodakm.uz   </t>
  </si>
  <si>
    <t>Ijtimoiy tarmoqlar</t>
  </si>
  <si>
    <t>Facebook</t>
  </si>
  <si>
    <t xml:space="preserve">https://www.facebook.com/profile.php?id=61576472685398 </t>
  </si>
  <si>
    <t>Instagram</t>
  </si>
  <si>
    <t xml:space="preserve">https://www.instagram.com/yangiobod_akm?igsh=MTc0bW5pNzN3M3ZzdA== </t>
  </si>
  <si>
    <t>Twitter</t>
  </si>
  <si>
    <t>https://x.com/yangiobod_TAKM?t=RHus7Ry8MU-215m0oNKOBg&amp;s=09</t>
  </si>
  <si>
    <t>Messenjerlar</t>
  </si>
  <si>
    <t>Telegram</t>
  </si>
  <si>
    <t>telegram kanal</t>
  </si>
  <si>
    <t xml:space="preserve">https://t.me/YANGIOBOD_KUTUBXONA </t>
  </si>
  <si>
    <t>telegram gurux</t>
  </si>
  <si>
    <t>whatsApp</t>
  </si>
  <si>
    <t>Youtube</t>
  </si>
  <si>
    <t xml:space="preserve">https://www.youtube.com/@yangiobodakm </t>
  </si>
  <si>
    <t>Hisobot davri: yilda ikki  marta</t>
  </si>
  <si>
    <t>Jadval-6</t>
  </si>
  <si>
    <t>Nomlanishi</t>
  </si>
  <si>
    <t>Tasdiqlangan  shtat birligi  (Moliya tashkilotidan)</t>
  </si>
  <si>
    <t xml:space="preserve">Amaldagi xodimlar soni </t>
  </si>
  <si>
    <t>Vakant lazovimlar (soni. Shtat birligida)</t>
  </si>
  <si>
    <t>Jinsi</t>
  </si>
  <si>
    <t>Mutaxassis va ma'lumoti</t>
  </si>
  <si>
    <t>Yoshi</t>
  </si>
  <si>
    <t>Malaka oshirishi</t>
  </si>
  <si>
    <t>Axborot-kutubxona</t>
  </si>
  <si>
    <t>Boshqa soha</t>
  </si>
  <si>
    <t>18-30 yosh</t>
  </si>
  <si>
    <t xml:space="preserve">31-50 yosh </t>
  </si>
  <si>
    <t>51--59 yosh oralig‘i</t>
  </si>
  <si>
    <t>60 yosh va undan katta</t>
  </si>
  <si>
    <t xml:space="preserve"> Jami</t>
  </si>
  <si>
    <t>Professional malaka oshirib</t>
  </si>
  <si>
    <t>Ilmiy seminar konferensiyalarda qtanshasih</t>
  </si>
  <si>
    <t>Oliy</t>
  </si>
  <si>
    <t>O‘rta-
maxsus</t>
  </si>
  <si>
    <t>O‘rta</t>
  </si>
  <si>
    <t>U</t>
  </si>
  <si>
    <t>V</t>
  </si>
  <si>
    <t>X</t>
  </si>
  <si>
    <t>Boshqaruv xodimlari</t>
  </si>
  <si>
    <t>1.1.</t>
  </si>
  <si>
    <t>Direktor</t>
  </si>
  <si>
    <t>1.2.</t>
  </si>
  <si>
    <t>Direktor o‘rinbosari</t>
  </si>
  <si>
    <t>1.3.</t>
  </si>
  <si>
    <t>Bosh hisobchi</t>
  </si>
  <si>
    <t>Yuristkonsult'</t>
  </si>
  <si>
    <t>1.5</t>
  </si>
  <si>
    <t>Komplayens</t>
  </si>
  <si>
    <t>1.6</t>
  </si>
  <si>
    <t>Kadrlar bo‘yicha inspektor</t>
  </si>
  <si>
    <t>Asosiy (ishlab chiqarish) 
xodimlari</t>
  </si>
  <si>
    <t>2.1.</t>
  </si>
  <si>
    <t>Xizmat raxbari</t>
  </si>
  <si>
    <t>2.2.</t>
  </si>
  <si>
    <t>Sektor mudiri</t>
  </si>
  <si>
    <t>2.3.</t>
  </si>
  <si>
    <t>Bosh mutaxassis</t>
  </si>
  <si>
    <t>2.4.</t>
  </si>
  <si>
    <t>Yetakchi mutaxassis</t>
  </si>
  <si>
    <t>2.5.</t>
  </si>
  <si>
    <t>Mutaxassis</t>
  </si>
  <si>
    <t>Texnik va xizmat ko‘rsatish 
xodimlari</t>
  </si>
  <si>
    <t>Jami:</t>
  </si>
  <si>
    <t>Yangiobod  tuman аxborot-kutubxona markazining moddiy-texnik bazasi bo'yicha                                                                                                                                                     MA'LUMOT</t>
  </si>
  <si>
    <t>Hisobot davri:  yilda bir marotaba</t>
  </si>
  <si>
    <t>Jadval-7</t>
  </si>
  <si>
    <t>Moddiy-texnik bazaning tegishlilik darajasi</t>
  </si>
  <si>
    <t>Texnik uskunalar</t>
  </si>
  <si>
    <t>Mebel jihozlari</t>
  </si>
  <si>
    <t>Internet tarmog'i</t>
  </si>
  <si>
    <t>Kompyuter (laptop va monobloklar ham  kiradi)</t>
  </si>
  <si>
    <t>Printer</t>
  </si>
  <si>
    <t>Imkoniyati cheklanganlar uchun maxsus texnikalar</t>
  </si>
  <si>
    <t xml:space="preserve">Boshqalar (fotoaparat, kamera, </t>
  </si>
  <si>
    <t>Stol</t>
  </si>
  <si>
    <t>Stul</t>
  </si>
  <si>
    <t>shkaf</t>
  </si>
  <si>
    <t>stelaj</t>
  </si>
  <si>
    <t>mavjud</t>
  </si>
  <si>
    <t>mavjud emas</t>
  </si>
  <si>
    <t>Balansda saqlovchi (jami)</t>
  </si>
  <si>
    <t>Axborot-kutubxona markazi</t>
  </si>
  <si>
    <t>Boshqa Tashkilotlar</t>
  </si>
  <si>
    <t>Xodimlar uchun</t>
  </si>
  <si>
    <t>Foydalanuvchilar uchun</t>
  </si>
  <si>
    <r>
      <t>Holati</t>
    </r>
    <r>
      <rPr>
        <b/>
        <i/>
        <sz val="14"/>
        <color indexed="8"/>
        <rFont val="Times New Roman"/>
        <family val="1"/>
      </rPr>
      <t>*</t>
    </r>
  </si>
  <si>
    <t>yaroqli</t>
  </si>
  <si>
    <t>yaroqsiz</t>
  </si>
  <si>
    <t>Jadval-8</t>
  </si>
  <si>
    <t>T/R</t>
  </si>
  <si>
    <t>Bino foydalanishga topshirilgan yili</t>
  </si>
  <si>
    <t>Axborot-kutubxona faoliyati ko‘rsatishga moslashganligi</t>
  </si>
  <si>
    <t>Shundan,</t>
  </si>
  <si>
    <t>Yaroqlilik holati</t>
  </si>
  <si>
    <t>Imkoniyati cheklanganlar uchun sharoit (Pandus)</t>
  </si>
  <si>
    <t>Binolar soni</t>
  </si>
  <si>
    <t>moslashgan</t>
  </si>
  <si>
    <t>moslashmagan</t>
  </si>
  <si>
    <t>o'z balansida</t>
  </si>
  <si>
    <t>boshqa muassasalar balansidagi (vaqtincha) binoda</t>
  </si>
  <si>
    <t xml:space="preserve">Ishlab 
chiqarish qismi
(м2)   </t>
  </si>
  <si>
    <t>Fondlarni 
saqlash qismi
(м2)</t>
  </si>
  <si>
    <t>Foydalanuv-
chilarga xizmat 
ko‘rsatish qimi
(м2)</t>
  </si>
  <si>
    <t>Ta'mir talab</t>
  </si>
  <si>
    <t xml:space="preserve">Mavjud emas </t>
  </si>
  <si>
    <t>Yangiobod tuman AKM</t>
  </si>
  <si>
    <t>2019-yil 19-noyabr</t>
  </si>
  <si>
    <t>Yangiobod tumani kasb hunar maktabi binosida</t>
  </si>
  <si>
    <r>
      <t xml:space="preserve">Balansda saqlovchi
</t>
    </r>
    <r>
      <rPr>
        <sz val="9"/>
        <color indexed="8"/>
        <rFont val="Times New Roman"/>
        <family val="1"/>
      </rPr>
      <t>(nomi)</t>
    </r>
  </si>
  <si>
    <r>
      <t xml:space="preserve">Umumiy 
foydalanish 
maydoni </t>
    </r>
    <r>
      <rPr>
        <b/>
        <sz val="9"/>
        <color indexed="10"/>
        <rFont val="Times New Roman"/>
        <family val="1"/>
      </rPr>
      <t>*</t>
    </r>
    <r>
      <rPr>
        <b/>
        <sz val="9"/>
        <rFont val="Times New Roman"/>
        <family val="1"/>
      </rPr>
      <t xml:space="preserve">
</t>
    </r>
    <r>
      <rPr>
        <sz val="9"/>
        <rFont val="Times New Roman"/>
        <family val="1"/>
      </rPr>
      <t>(м2)</t>
    </r>
  </si>
  <si>
    <t>Jizzax viloyat tuman axborot-kutubxona markazlari  kitob fondi, kitob sotib olishga  ajratilgan va sarflangan mablag‘lar to‘g‘risida    2025-yil  9 oylik    MA'LUMOT</t>
  </si>
  <si>
    <t>Jadval-9</t>
  </si>
  <si>
    <t>Hududiy tuzilmalar</t>
  </si>
  <si>
    <t>Kitob fondi</t>
  </si>
  <si>
    <t>shundan</t>
  </si>
  <si>
    <t>2023-y. ajratilgan mablag' (mln.so'm)</t>
  </si>
  <si>
    <t>2023-y. sotib olingan kitoblar soni</t>
  </si>
  <si>
    <t xml:space="preserve">2024-y. ajratilgan mablag' (mln.so'm)            </t>
  </si>
  <si>
    <t xml:space="preserve">2024-yil holatiga sotib olingan kitoblar soni.            </t>
  </si>
  <si>
    <t>tuman (shahar)</t>
  </si>
  <si>
    <t>kiril</t>
  </si>
  <si>
    <t>lotin</t>
  </si>
  <si>
    <t>MA'LUMOTI</t>
  </si>
  <si>
    <t>Jadval-10</t>
  </si>
  <si>
    <t>Davriy nashrlar nashrlar/jurnal</t>
  </si>
  <si>
    <t>2023-y.</t>
  </si>
  <si>
    <t>2024-y.</t>
  </si>
  <si>
    <t>mahalliy</t>
  </si>
  <si>
    <t>MDH</t>
  </si>
  <si>
    <t>xorijiy</t>
  </si>
  <si>
    <r>
      <t xml:space="preserve">ajratilgan mablag'lar </t>
    </r>
    <r>
      <rPr>
        <b/>
        <i/>
        <sz val="9"/>
        <color indexed="8"/>
        <rFont val="Times New Roman"/>
        <family val="1"/>
      </rPr>
      <t>mln.so'm</t>
    </r>
  </si>
  <si>
    <t>ajratilgan mablag'lar mln.so'm</t>
  </si>
  <si>
    <t>Yangi a'zo bo‘lganlar                      (yillik holatiga)</t>
  </si>
  <si>
    <t>Hisobot davri: yillik holatiga</t>
  </si>
  <si>
    <t>Hisobot davri:  yillik holatiga</t>
  </si>
  <si>
    <t>yillik holatiga</t>
  </si>
  <si>
    <t xml:space="preserve"> </t>
  </si>
  <si>
    <t>2025-y. (1 yillik holatiga)</t>
  </si>
  <si>
    <t xml:space="preserve">2026-y. (prognoz keyingi chorak) </t>
  </si>
  <si>
    <t xml:space="preserve">Jizzax viloyat axborot-kutubxona markazilarda davriy nashrlarga obunani tashkil qilinishi to‘g‘risida 2025-yillik </t>
  </si>
  <si>
    <t xml:space="preserve">2025-y.                        ( yillik holatiga) ajratilgan mablag' (mln.so'm)            </t>
  </si>
  <si>
    <t xml:space="preserve">2025-yil ( yillik) holatiga sotib olingan kitoblar soni.            </t>
  </si>
  <si>
    <t>Skaner</t>
  </si>
  <si>
    <t>Izoh: Markazga tegishli bo'lgan 6 dona kompyuter texnikasi ma'nan eskirganligi bois tegishli tashkilot tomonidan berilgan xulosaga asosan hisobdan chiqarilgan. Texnik xulosa ilova qilinadi.</t>
  </si>
  <si>
    <t>Sohaga oid qo'yilgan postlar soni                      (Yillik holatiga)</t>
  </si>
  <si>
    <t>Obunachilar soni (Yillik holatiga)</t>
  </si>
  <si>
    <t xml:space="preserve">Hisobot davri:  Yillik holatiga </t>
  </si>
  <si>
    <t xml:space="preserve">Jizzax viloyat tuman axborot-kutubxona markazlarining bino bo'yicha 2025-yil Yillik  MA'LUMOT  </t>
  </si>
  <si>
    <t>Hisobot davri:  Yillik holatiga</t>
  </si>
  <si>
    <t>Yangiobod tuman axborot-kutubxona markazida faoliyat yuritayotgan kadrlar bo‘yicha  2025-yil  yillik                                                                                                                    MA'LUMOT</t>
  </si>
  <si>
    <t xml:space="preserve">2026-y.                        (Pragnoz) mln           </t>
  </si>
  <si>
    <t>Yangi olingan nashrlar**                                    (yillik  holatiga)</t>
  </si>
  <si>
    <t>An'anaviy usulda a'zo bo‘lganlar   (yillik holatiga)</t>
  </si>
  <si>
    <t>Onlayn tarzda a'zo bo‘lganlar    (yillik holatiga)</t>
  </si>
  <si>
    <t>qayta ro'yhatdan o'tganlar (kartasini yo'qotganlar ham kiradi)                 (yillik  holatiga)</t>
  </si>
  <si>
    <t xml:space="preserve">Yangiobod tuman axborot-kutubxona markazi direktori                                                   F.Rahimov </t>
  </si>
  <si>
    <t xml:space="preserve">https://t.me/YANGIOBOD_TAKM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</si>
</sst>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3" x14ac:knownFonts="1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</font>
    <font>
      <b/>
      <sz val="14"/>
      <color indexed="8"/>
      <name val="Times New Roman"/>
      <family val="1"/>
    </font>
    <font>
      <b/>
      <i/>
      <sz val="12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sz val="11"/>
      <name val="Times New Roman"/>
      <family val="1"/>
    </font>
    <font>
      <i/>
      <sz val="11"/>
      <color indexed="8"/>
      <name val="Calibri"/>
      <family val="2"/>
    </font>
    <font>
      <sz val="12"/>
      <color indexed="8"/>
      <name val="Times New Roman"/>
      <family val="1"/>
    </font>
    <font>
      <i/>
      <sz val="12"/>
      <color indexed="8"/>
      <name val="Times New Roman"/>
      <family val="1"/>
    </font>
    <font>
      <sz val="12"/>
      <name val="Times New Roman"/>
      <family val="1"/>
    </font>
    <font>
      <b/>
      <i/>
      <sz val="12"/>
      <name val="Times New Roman"/>
      <family val="1"/>
    </font>
    <font>
      <b/>
      <i/>
      <sz val="11"/>
      <color indexed="8"/>
      <name val="Times New Roman"/>
      <family val="1"/>
    </font>
    <font>
      <i/>
      <sz val="12"/>
      <name val="Times New Roman"/>
      <family val="1"/>
    </font>
    <font>
      <b/>
      <sz val="14"/>
      <name val="Times New Roman"/>
      <family val="1"/>
    </font>
    <font>
      <u/>
      <sz val="11"/>
      <color indexed="12"/>
      <name val="Calibri"/>
      <family val="2"/>
    </font>
    <font>
      <b/>
      <i/>
      <sz val="14"/>
      <color indexed="8"/>
      <name val="Times New Roman"/>
      <family val="1"/>
    </font>
    <font>
      <sz val="12"/>
      <color indexed="8"/>
      <name val="Calibri"/>
      <family val="2"/>
    </font>
    <font>
      <b/>
      <sz val="12"/>
      <name val="Times New Roman"/>
      <family val="1"/>
    </font>
    <font>
      <sz val="10"/>
      <color indexed="8"/>
      <name val="Calibri"/>
      <family val="2"/>
    </font>
    <font>
      <b/>
      <sz val="10"/>
      <color indexed="8"/>
      <name val="Times New Roman"/>
      <family val="1"/>
    </font>
    <font>
      <b/>
      <i/>
      <sz val="10"/>
      <color indexed="8"/>
      <name val="Times New Roman"/>
      <family val="1"/>
    </font>
    <font>
      <sz val="10"/>
      <color indexed="8"/>
      <name val="Times New Roman"/>
      <family val="1"/>
    </font>
    <font>
      <i/>
      <sz val="10"/>
      <color indexed="8"/>
      <name val="Times New Roman"/>
      <family val="1"/>
    </font>
    <font>
      <sz val="10"/>
      <name val="Times New Roman"/>
      <family val="1"/>
    </font>
    <font>
      <b/>
      <i/>
      <sz val="10"/>
      <name val="Times New Roman"/>
      <family val="1"/>
    </font>
    <font>
      <b/>
      <sz val="10"/>
      <name val="Times New Roman"/>
      <family val="1"/>
    </font>
    <font>
      <b/>
      <sz val="10"/>
      <color indexed="8"/>
      <name val="Calibri"/>
      <family val="2"/>
    </font>
    <font>
      <sz val="9"/>
      <color indexed="8"/>
      <name val="Calibri"/>
      <family val="2"/>
    </font>
    <font>
      <b/>
      <sz val="9"/>
      <color indexed="8"/>
      <name val="Times New Roman"/>
      <family val="1"/>
    </font>
    <font>
      <b/>
      <i/>
      <sz val="9"/>
      <color indexed="8"/>
      <name val="Times New Roman"/>
      <family val="1"/>
    </font>
    <font>
      <i/>
      <sz val="9"/>
      <color indexed="8"/>
      <name val="Times New Roman"/>
      <family val="1"/>
    </font>
    <font>
      <sz val="9"/>
      <color indexed="8"/>
      <name val="Times New Roman"/>
      <family val="1"/>
    </font>
    <font>
      <b/>
      <sz val="9"/>
      <name val="Times New Roman"/>
      <family val="1"/>
    </font>
    <font>
      <b/>
      <sz val="9"/>
      <color indexed="10"/>
      <name val="Times New Roman"/>
      <family val="1"/>
    </font>
    <font>
      <sz val="9"/>
      <name val="Times New Roman"/>
      <family val="1"/>
    </font>
    <font>
      <b/>
      <sz val="7"/>
      <color indexed="8"/>
      <name val="Times New Roman"/>
      <family val="1"/>
    </font>
    <font>
      <b/>
      <sz val="7"/>
      <name val="Times New Roman"/>
      <family val="1"/>
    </font>
    <font>
      <sz val="11"/>
      <name val="Calibri"/>
      <family val="2"/>
    </font>
    <font>
      <sz val="1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EDF7FD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0" fontId="42" fillId="0" borderId="0" applyNumberFormat="0" applyFill="0" applyBorder="0" applyAlignment="0" applyProtection="0"/>
  </cellStyleXfs>
  <cellXfs count="413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NumberFormat="1" applyFont="1" applyFill="1" applyBorder="1" applyAlignment="1" applyProtection="1">
      <alignment horizont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3" borderId="2" xfId="0" applyNumberFormat="1" applyFont="1" applyFill="1" applyBorder="1" applyAlignment="1" applyProtection="1">
      <alignment horizontal="center" vertical="center"/>
      <protection locked="0"/>
    </xf>
    <xf numFmtId="0" fontId="3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2" xfId="0" applyNumberFormat="1" applyFont="1" applyFill="1" applyBorder="1" applyAlignment="1" applyProtection="1">
      <alignment horizontal="center" vertical="center"/>
    </xf>
    <xf numFmtId="0" fontId="5" fillId="4" borderId="2" xfId="0" applyNumberFormat="1" applyFont="1" applyFill="1" applyBorder="1" applyAlignment="1" applyProtection="1"/>
    <xf numFmtId="49" fontId="3" fillId="4" borderId="2" xfId="0" applyNumberFormat="1" applyFont="1" applyFill="1" applyBorder="1" applyAlignment="1" applyProtection="1">
      <alignment horizontal="center"/>
    </xf>
    <xf numFmtId="0" fontId="3" fillId="5" borderId="2" xfId="0" applyNumberFormat="1" applyFont="1" applyFill="1" applyBorder="1" applyAlignment="1" applyProtection="1">
      <alignment horizontal="center"/>
    </xf>
    <xf numFmtId="0" fontId="3" fillId="4" borderId="2" xfId="0" applyNumberFormat="1" applyFont="1" applyFill="1" applyBorder="1" applyAlignment="1" applyProtection="1">
      <alignment horizontal="center"/>
    </xf>
    <xf numFmtId="0" fontId="4" fillId="3" borderId="2" xfId="0" applyNumberFormat="1" applyFont="1" applyFill="1" applyBorder="1" applyAlignment="1" applyProtection="1">
      <alignment horizontal="center" vertical="center"/>
    </xf>
    <xf numFmtId="0" fontId="5" fillId="6" borderId="2" xfId="0" applyNumberFormat="1" applyFont="1" applyFill="1" applyBorder="1" applyAlignment="1" applyProtection="1"/>
    <xf numFmtId="0" fontId="3" fillId="6" borderId="2" xfId="0" applyNumberFormat="1" applyFont="1" applyFill="1" applyBorder="1" applyAlignment="1" applyProtection="1">
      <alignment horizont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6" fillId="7" borderId="2" xfId="0" applyNumberFormat="1" applyFont="1" applyFill="1" applyBorder="1" applyAlignment="1" applyProtection="1">
      <alignment horizontal="center"/>
      <protection locked="0"/>
    </xf>
    <xf numFmtId="0" fontId="6" fillId="7" borderId="2" xfId="0" applyNumberFormat="1" applyFont="1" applyFill="1" applyBorder="1" applyAlignment="1" applyProtection="1">
      <protection locked="0"/>
    </xf>
    <xf numFmtId="0" fontId="7" fillId="7" borderId="2" xfId="0" applyNumberFormat="1" applyFont="1" applyFill="1" applyBorder="1" applyAlignment="1" applyProtection="1">
      <alignment horizontal="center" vertical="center"/>
      <protection locked="0"/>
    </xf>
    <xf numFmtId="0" fontId="6" fillId="7" borderId="2" xfId="0" applyNumberFormat="1" applyFont="1" applyFill="1" applyBorder="1" applyAlignment="1" applyProtection="1">
      <alignment horizontal="center" vertical="center"/>
      <protection locked="0"/>
    </xf>
    <xf numFmtId="0" fontId="6" fillId="5" borderId="2" xfId="0" applyNumberFormat="1" applyFont="1" applyFill="1" applyBorder="1" applyAlignment="1" applyProtection="1">
      <alignment horizontal="center" vertical="center"/>
      <protection locked="0"/>
    </xf>
    <xf numFmtId="0" fontId="6" fillId="7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7" borderId="2" xfId="0" applyNumberFormat="1" applyFont="1" applyFill="1" applyBorder="1" applyAlignment="1" applyProtection="1">
      <alignment horizontal="left" vertical="center" wrapText="1"/>
      <protection locked="0"/>
    </xf>
    <xf numFmtId="0" fontId="6" fillId="7" borderId="2" xfId="0" applyNumberFormat="1" applyFont="1" applyFill="1" applyBorder="1" applyAlignment="1" applyProtection="1">
      <alignment horizontal="left" vertical="center"/>
      <protection locked="0"/>
    </xf>
    <xf numFmtId="49" fontId="6" fillId="5" borderId="2" xfId="0" applyNumberFormat="1" applyFont="1" applyFill="1" applyBorder="1" applyAlignment="1" applyProtection="1">
      <alignment horizontal="center" vertical="center"/>
      <protection locked="0"/>
    </xf>
    <xf numFmtId="49" fontId="6" fillId="7" borderId="2" xfId="0" applyNumberFormat="1" applyFont="1" applyFill="1" applyBorder="1" applyAlignment="1" applyProtection="1">
      <alignment horizontal="center" vertical="center"/>
      <protection locked="0"/>
    </xf>
    <xf numFmtId="0" fontId="8" fillId="7" borderId="2" xfId="0" applyNumberFormat="1" applyFont="1" applyFill="1" applyBorder="1" applyAlignment="1" applyProtection="1">
      <alignment wrapText="1"/>
      <protection locked="0"/>
    </xf>
    <xf numFmtId="0" fontId="9" fillId="7" borderId="2" xfId="0" applyNumberFormat="1" applyFont="1" applyFill="1" applyBorder="1" applyAlignment="1" applyProtection="1">
      <alignment horizontal="center" vertical="center"/>
      <protection locked="0"/>
    </xf>
    <xf numFmtId="0" fontId="1" fillId="7" borderId="2" xfId="0" applyNumberFormat="1" applyFont="1" applyFill="1" applyBorder="1" applyAlignment="1" applyProtection="1">
      <alignment horizontal="center" vertical="center"/>
      <protection locked="0"/>
    </xf>
    <xf numFmtId="0" fontId="1" fillId="5" borderId="2" xfId="0" applyNumberFormat="1" applyFont="1" applyFill="1" applyBorder="1" applyAlignment="1" applyProtection="1">
      <alignment horizontal="center" vertical="center"/>
      <protection locked="0"/>
    </xf>
    <xf numFmtId="0" fontId="8" fillId="7" borderId="2" xfId="0" applyNumberFormat="1" applyFont="1" applyFill="1" applyBorder="1" applyAlignment="1" applyProtection="1">
      <alignment horizontal="left" vertical="center"/>
      <protection locked="0"/>
    </xf>
    <xf numFmtId="0" fontId="8" fillId="7" borderId="2" xfId="0" applyNumberFormat="1" applyFont="1" applyFill="1" applyBorder="1" applyAlignment="1" applyProtection="1">
      <protection locked="0"/>
    </xf>
    <xf numFmtId="49" fontId="4" fillId="4" borderId="2" xfId="0" applyNumberFormat="1" applyFont="1" applyFill="1" applyBorder="1" applyAlignment="1" applyProtection="1">
      <alignment horizontal="center" vertical="center"/>
    </xf>
    <xf numFmtId="0" fontId="4" fillId="4" borderId="2" xfId="0" applyNumberFormat="1" applyFont="1" applyFill="1" applyBorder="1" applyAlignment="1" applyProtection="1"/>
    <xf numFmtId="49" fontId="4" fillId="8" borderId="2" xfId="0" applyNumberFormat="1" applyFont="1" applyFill="1" applyBorder="1" applyAlignment="1" applyProtection="1">
      <alignment horizontal="center" vertical="center"/>
    </xf>
    <xf numFmtId="0" fontId="4" fillId="8" borderId="2" xfId="0" applyNumberFormat="1" applyFont="1" applyFill="1" applyBorder="1" applyAlignment="1" applyProtection="1"/>
    <xf numFmtId="0" fontId="3" fillId="8" borderId="2" xfId="0" applyNumberFormat="1" applyFont="1" applyFill="1" applyBorder="1" applyAlignment="1" applyProtection="1">
      <alignment horizontal="center"/>
    </xf>
    <xf numFmtId="0" fontId="3" fillId="7" borderId="2" xfId="0" applyNumberFormat="1" applyFont="1" applyFill="1" applyBorder="1" applyAlignment="1" applyProtection="1">
      <alignment horizontal="center"/>
      <protection locked="0"/>
    </xf>
    <xf numFmtId="0" fontId="10" fillId="7" borderId="2" xfId="0" applyNumberFormat="1" applyFont="1" applyFill="1" applyBorder="1" applyAlignment="1" applyProtection="1">
      <alignment horizontal="center"/>
      <protection locked="0"/>
    </xf>
    <xf numFmtId="0" fontId="12" fillId="7" borderId="2" xfId="0" applyNumberFormat="1" applyFont="1" applyFill="1" applyBorder="1" applyAlignment="1" applyProtection="1">
      <alignment horizontal="center"/>
      <protection locked="0"/>
    </xf>
    <xf numFmtId="0" fontId="3" fillId="5" borderId="2" xfId="0" applyNumberFormat="1" applyFont="1" applyFill="1" applyBorder="1" applyAlignment="1" applyProtection="1">
      <alignment horizontal="center"/>
      <protection locked="0"/>
    </xf>
    <xf numFmtId="0" fontId="3" fillId="7" borderId="2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2" xfId="0" applyNumberFormat="1" applyFont="1" applyFill="1" applyBorder="1" applyAlignment="1" applyProtection="1">
      <alignment horizontal="center" vertical="center"/>
      <protection locked="0"/>
    </xf>
    <xf numFmtId="0" fontId="6" fillId="0" borderId="2" xfId="0" applyNumberFormat="1" applyFont="1" applyFill="1" applyBorder="1" applyAlignment="1" applyProtection="1">
      <protection locked="0"/>
    </xf>
    <xf numFmtId="0" fontId="3" fillId="8" borderId="2" xfId="0" applyNumberFormat="1" applyFont="1" applyFill="1" applyBorder="1" applyAlignment="1" applyProtection="1">
      <alignment horizontal="center"/>
      <protection locked="0"/>
    </xf>
    <xf numFmtId="0" fontId="3" fillId="8" borderId="2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2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13" fillId="4" borderId="2" xfId="0" applyNumberFormat="1" applyFont="1" applyFill="1" applyBorder="1" applyAlignment="1" applyProtection="1">
      <alignment horizontal="center" vertical="center"/>
    </xf>
    <xf numFmtId="49" fontId="4" fillId="9" borderId="2" xfId="0" applyNumberFormat="1" applyFont="1" applyFill="1" applyBorder="1" applyAlignment="1" applyProtection="1">
      <alignment horizontal="center" vertical="center"/>
    </xf>
    <xf numFmtId="0" fontId="4" fillId="9" borderId="2" xfId="0" applyNumberFormat="1" applyFont="1" applyFill="1" applyBorder="1" applyAlignment="1" applyProtection="1">
      <alignment horizontal="left" vertical="center" wrapText="1"/>
    </xf>
    <xf numFmtId="0" fontId="3" fillId="9" borderId="2" xfId="0" applyNumberFormat="1" applyFont="1" applyFill="1" applyBorder="1" applyAlignment="1" applyProtection="1">
      <alignment horizontal="center" vertical="center"/>
    </xf>
    <xf numFmtId="0" fontId="3" fillId="5" borderId="2" xfId="0" applyNumberFormat="1" applyFont="1" applyFill="1" applyBorder="1" applyAlignment="1" applyProtection="1">
      <alignment horizontal="center" vertical="center"/>
    </xf>
    <xf numFmtId="0" fontId="13" fillId="9" borderId="2" xfId="0" applyNumberFormat="1" applyFont="1" applyFill="1" applyBorder="1" applyAlignment="1" applyProtection="1">
      <alignment horizontal="center"/>
    </xf>
    <xf numFmtId="0" fontId="3" fillId="9" borderId="2" xfId="0" applyNumberFormat="1" applyFont="1" applyFill="1" applyBorder="1" applyAlignment="1" applyProtection="1">
      <alignment horizontal="center"/>
    </xf>
    <xf numFmtId="49" fontId="6" fillId="7" borderId="2" xfId="0" applyNumberFormat="1" applyFont="1" applyFill="1" applyBorder="1" applyAlignment="1" applyProtection="1">
      <protection locked="0"/>
    </xf>
    <xf numFmtId="0" fontId="1" fillId="7" borderId="2" xfId="0" applyNumberFormat="1" applyFont="1" applyFill="1" applyBorder="1" applyAlignment="1" applyProtection="1">
      <protection locked="0"/>
    </xf>
    <xf numFmtId="0" fontId="1" fillId="5" borderId="2" xfId="0" applyNumberFormat="1" applyFont="1" applyFill="1" applyBorder="1" applyAlignment="1" applyProtection="1">
      <protection locked="0"/>
    </xf>
    <xf numFmtId="0" fontId="6" fillId="7" borderId="2" xfId="0" applyNumberFormat="1" applyFont="1" applyFill="1" applyBorder="1" applyAlignment="1" applyProtection="1">
      <alignment vertical="center" wrapText="1"/>
      <protection locked="0"/>
    </xf>
    <xf numFmtId="0" fontId="13" fillId="0" borderId="2" xfId="0" applyNumberFormat="1" applyFont="1" applyFill="1" applyBorder="1" applyAlignment="1" applyProtection="1">
      <alignment horizontal="center"/>
    </xf>
    <xf numFmtId="0" fontId="6" fillId="7" borderId="2" xfId="0" applyNumberFormat="1" applyFont="1" applyFill="1" applyBorder="1" applyAlignment="1" applyProtection="1"/>
    <xf numFmtId="0" fontId="13" fillId="9" borderId="2" xfId="0" applyNumberFormat="1" applyFont="1" applyFill="1" applyBorder="1" applyAlignment="1" applyProtection="1">
      <alignment horizontal="center" vertical="center"/>
    </xf>
    <xf numFmtId="0" fontId="3" fillId="7" borderId="2" xfId="0" applyNumberFormat="1" applyFont="1" applyFill="1" applyBorder="1" applyAlignment="1" applyProtection="1">
      <alignment horizontal="center" vertical="center"/>
    </xf>
    <xf numFmtId="49" fontId="1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vertical="center" wrapText="1"/>
      <protection locked="0"/>
    </xf>
    <xf numFmtId="0" fontId="11" fillId="0" borderId="0" xfId="0" applyNumberFormat="1" applyFont="1" applyFill="1" applyBorder="1" applyAlignment="1" applyProtection="1">
      <alignment horizontal="center" vertical="center"/>
      <protection locked="0"/>
    </xf>
    <xf numFmtId="0" fontId="5" fillId="10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10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/>
      <protection locked="0"/>
    </xf>
    <xf numFmtId="0" fontId="4" fillId="11" borderId="2" xfId="0" applyNumberFormat="1" applyFont="1" applyFill="1" applyBorder="1" applyAlignment="1" applyProtection="1">
      <alignment horizontal="center" vertical="center"/>
    </xf>
    <xf numFmtId="0" fontId="4" fillId="11" borderId="2" xfId="0" applyNumberFormat="1" applyFont="1" applyFill="1" applyBorder="1" applyAlignment="1" applyProtection="1">
      <alignment horizontal="left" vertical="center"/>
    </xf>
    <xf numFmtId="0" fontId="5" fillId="11" borderId="2" xfId="0" applyNumberFormat="1" applyFont="1" applyFill="1" applyBorder="1" applyAlignment="1" applyProtection="1">
      <alignment horizontal="center" vertical="center"/>
    </xf>
    <xf numFmtId="0" fontId="4" fillId="7" borderId="2" xfId="0" applyNumberFormat="1" applyFont="1" applyFill="1" applyBorder="1" applyAlignment="1" applyProtection="1">
      <alignment horizontal="center"/>
      <protection locked="0"/>
    </xf>
    <xf numFmtId="0" fontId="10" fillId="7" borderId="2" xfId="0" applyNumberFormat="1" applyFont="1" applyFill="1" applyBorder="1" applyAlignment="1" applyProtection="1">
      <alignment horizontal="center" vertical="center"/>
      <protection locked="0"/>
    </xf>
    <xf numFmtId="49" fontId="4" fillId="7" borderId="2" xfId="0" applyNumberFormat="1" applyFont="1" applyFill="1" applyBorder="1" applyAlignment="1" applyProtection="1">
      <alignment horizontal="center"/>
      <protection locked="0"/>
    </xf>
    <xf numFmtId="0" fontId="10" fillId="7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4" fillId="11" borderId="2" xfId="0" applyNumberFormat="1" applyFont="1" applyFill="1" applyBorder="1" applyAlignment="1" applyProtection="1">
      <alignment horizontal="left" vertical="center" wrapText="1"/>
    </xf>
    <xf numFmtId="49" fontId="1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center" vertical="center"/>
    </xf>
    <xf numFmtId="0" fontId="14" fillId="0" borderId="0" xfId="0" applyNumberFormat="1" applyFont="1" applyFill="1" applyBorder="1" applyAlignment="1" applyProtection="1">
      <alignment horizontal="right" vertical="center"/>
    </xf>
    <xf numFmtId="0" fontId="3" fillId="0" borderId="1" xfId="0" applyNumberFormat="1" applyFont="1" applyFill="1" applyBorder="1" applyAlignment="1" applyProtection="1">
      <alignment horizontal="center" vertical="center"/>
      <protection locked="0"/>
    </xf>
    <xf numFmtId="0" fontId="5" fillId="10" borderId="2" xfId="0" applyNumberFormat="1" applyFont="1" applyFill="1" applyBorder="1" applyAlignment="1" applyProtection="1">
      <alignment horizontal="center" vertical="center"/>
    </xf>
    <xf numFmtId="0" fontId="5" fillId="10" borderId="2" xfId="0" applyNumberFormat="1" applyFont="1" applyFill="1" applyBorder="1" applyAlignment="1" applyProtection="1">
      <alignment horizontal="center" vertical="center" wrapText="1"/>
    </xf>
    <xf numFmtId="49" fontId="3" fillId="10" borderId="2" xfId="0" applyNumberFormat="1" applyFont="1" applyFill="1" applyBorder="1" applyAlignment="1" applyProtection="1">
      <alignment horizontal="center" vertical="center"/>
    </xf>
    <xf numFmtId="0" fontId="3" fillId="10" borderId="2" xfId="0" applyNumberFormat="1" applyFont="1" applyFill="1" applyBorder="1" applyAlignment="1" applyProtection="1">
      <alignment horizontal="center" vertical="center"/>
    </xf>
    <xf numFmtId="0" fontId="14" fillId="10" borderId="2" xfId="0" applyNumberFormat="1" applyFont="1" applyFill="1" applyBorder="1" applyAlignment="1" applyProtection="1">
      <alignment horizontal="center" vertical="center"/>
    </xf>
    <xf numFmtId="49" fontId="5" fillId="12" borderId="2" xfId="0" applyNumberFormat="1" applyFont="1" applyFill="1" applyBorder="1" applyAlignment="1" applyProtection="1">
      <alignment horizontal="center" vertical="center"/>
    </xf>
    <xf numFmtId="0" fontId="5" fillId="9" borderId="2" xfId="0" applyNumberFormat="1" applyFont="1" applyFill="1" applyBorder="1" applyAlignment="1" applyProtection="1">
      <alignment horizontal="left" vertical="center" wrapText="1"/>
    </xf>
    <xf numFmtId="0" fontId="3" fillId="9" borderId="2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5" fillId="12" borderId="2" xfId="0" applyNumberFormat="1" applyFont="1" applyFill="1" applyBorder="1" applyAlignment="1" applyProtection="1">
      <alignment horizontal="left" vertical="center" wrapText="1"/>
    </xf>
    <xf numFmtId="0" fontId="3" fillId="12" borderId="2" xfId="0" applyNumberFormat="1" applyFont="1" applyFill="1" applyBorder="1" applyAlignment="1" applyProtection="1">
      <alignment horizontal="center" vertical="center" wrapText="1"/>
    </xf>
    <xf numFmtId="49" fontId="10" fillId="7" borderId="2" xfId="0" applyNumberFormat="1" applyFont="1" applyFill="1" applyBorder="1" applyAlignment="1" applyProtection="1">
      <alignment horizontal="center" vertical="center"/>
    </xf>
    <xf numFmtId="0" fontId="10" fillId="7" borderId="2" xfId="0" applyNumberFormat="1" applyFont="1" applyFill="1" applyBorder="1" applyAlignment="1" applyProtection="1">
      <alignment vertical="center"/>
    </xf>
    <xf numFmtId="49" fontId="5" fillId="7" borderId="2" xfId="0" applyNumberFormat="1" applyFont="1" applyFill="1" applyBorder="1" applyAlignment="1" applyProtection="1">
      <alignment horizontal="center" vertical="center"/>
    </xf>
    <xf numFmtId="0" fontId="5" fillId="7" borderId="2" xfId="0" applyNumberFormat="1" applyFont="1" applyFill="1" applyBorder="1" applyAlignment="1" applyProtection="1">
      <alignment horizontal="left" vertical="center" wrapText="1"/>
    </xf>
    <xf numFmtId="0" fontId="10" fillId="7" borderId="2" xfId="0" applyNumberFormat="1" applyFont="1" applyFill="1" applyBorder="1" applyAlignment="1" applyProtection="1">
      <alignment horizontal="left" vertical="center" wrapText="1"/>
    </xf>
    <xf numFmtId="0" fontId="3" fillId="7" borderId="2" xfId="0" applyNumberFormat="1" applyFont="1" applyFill="1" applyBorder="1" applyAlignment="1" applyProtection="1">
      <alignment horizontal="center" vertical="center" wrapText="1"/>
    </xf>
    <xf numFmtId="0" fontId="3" fillId="11" borderId="2" xfId="0" applyNumberFormat="1" applyFont="1" applyFill="1" applyBorder="1" applyAlignment="1" applyProtection="1">
      <alignment horizontal="center" vertical="center" wrapText="1"/>
    </xf>
    <xf numFmtId="0" fontId="5" fillId="9" borderId="2" xfId="0" applyNumberFormat="1" applyFont="1" applyFill="1" applyBorder="1" applyAlignment="1" applyProtection="1">
      <alignment horizontal="left" vertical="center"/>
    </xf>
    <xf numFmtId="0" fontId="3" fillId="12" borderId="2" xfId="0" applyNumberFormat="1" applyFont="1" applyFill="1" applyBorder="1" applyAlignment="1" applyProtection="1">
      <alignment horizontal="center" vertical="center"/>
    </xf>
    <xf numFmtId="49" fontId="10" fillId="0" borderId="2" xfId="0" applyNumberFormat="1" applyFont="1" applyFill="1" applyBorder="1" applyAlignment="1" applyProtection="1">
      <alignment horizontal="center" vertical="center"/>
    </xf>
    <xf numFmtId="0" fontId="10" fillId="0" borderId="2" xfId="0" applyNumberFormat="1" applyFont="1" applyFill="1" applyBorder="1" applyAlignment="1" applyProtection="1">
      <alignment horizontal="left" vertical="center"/>
    </xf>
    <xf numFmtId="0" fontId="3" fillId="11" borderId="2" xfId="0" applyNumberFormat="1" applyFont="1" applyFill="1" applyBorder="1" applyAlignment="1" applyProtection="1">
      <alignment horizontal="center" vertical="center"/>
    </xf>
    <xf numFmtId="0" fontId="5" fillId="12" borderId="2" xfId="0" applyNumberFormat="1" applyFont="1" applyFill="1" applyBorder="1" applyAlignment="1" applyProtection="1">
      <alignment horizontal="left" vertical="center"/>
    </xf>
    <xf numFmtId="49" fontId="5" fillId="12" borderId="4" xfId="0" applyNumberFormat="1" applyFont="1" applyFill="1" applyBorder="1" applyAlignment="1" applyProtection="1">
      <alignment horizontal="center" vertical="center"/>
    </xf>
    <xf numFmtId="0" fontId="5" fillId="9" borderId="0" xfId="0" applyNumberFormat="1" applyFont="1" applyFill="1" applyBorder="1" applyAlignment="1" applyProtection="1"/>
    <xf numFmtId="0" fontId="3" fillId="12" borderId="4" xfId="0" applyNumberFormat="1" applyFont="1" applyFill="1" applyBorder="1" applyAlignment="1" applyProtection="1">
      <alignment horizontal="center" vertical="center"/>
    </xf>
    <xf numFmtId="0" fontId="10" fillId="7" borderId="2" xfId="0" applyNumberFormat="1" applyFont="1" applyFill="1" applyBorder="1" applyAlignment="1" applyProtection="1"/>
    <xf numFmtId="0" fontId="11" fillId="7" borderId="2" xfId="0" applyNumberFormat="1" applyFont="1" applyFill="1" applyBorder="1" applyAlignment="1" applyProtection="1">
      <alignment horizontal="center" vertical="center"/>
    </xf>
    <xf numFmtId="0" fontId="15" fillId="7" borderId="2" xfId="0" applyNumberFormat="1" applyFont="1" applyFill="1" applyBorder="1" applyAlignment="1" applyProtection="1">
      <alignment horizontal="center" vertical="center"/>
    </xf>
    <xf numFmtId="0" fontId="5" fillId="12" borderId="2" xfId="0" applyNumberFormat="1" applyFont="1" applyFill="1" applyBorder="1" applyAlignment="1" applyProtection="1">
      <alignment vertical="top" wrapText="1"/>
    </xf>
    <xf numFmtId="0" fontId="3" fillId="13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vertical="top" wrapText="1"/>
    </xf>
    <xf numFmtId="49" fontId="10" fillId="14" borderId="2" xfId="0" applyNumberFormat="1" applyFont="1" applyFill="1" applyBorder="1" applyAlignment="1" applyProtection="1">
      <alignment horizontal="center" vertical="center"/>
    </xf>
    <xf numFmtId="0" fontId="5" fillId="14" borderId="2" xfId="0" applyNumberFormat="1" applyFont="1" applyFill="1" applyBorder="1" applyAlignment="1" applyProtection="1">
      <alignment vertical="top" wrapText="1"/>
    </xf>
    <xf numFmtId="0" fontId="10" fillId="7" borderId="2" xfId="0" applyNumberFormat="1" applyFont="1" applyFill="1" applyBorder="1" applyAlignment="1" applyProtection="1">
      <alignment vertical="top" wrapText="1"/>
    </xf>
    <xf numFmtId="0" fontId="13" fillId="7" borderId="2" xfId="0" applyNumberFormat="1" applyFont="1" applyFill="1" applyBorder="1" applyAlignment="1" applyProtection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/>
    </xf>
    <xf numFmtId="49" fontId="10" fillId="12" borderId="2" xfId="0" applyNumberFormat="1" applyFont="1" applyFill="1" applyBorder="1" applyAlignment="1" applyProtection="1">
      <alignment horizontal="center" vertical="center"/>
    </xf>
    <xf numFmtId="0" fontId="5" fillId="12" borderId="2" xfId="0" applyNumberFormat="1" applyFont="1" applyFill="1" applyBorder="1" applyAlignment="1" applyProtection="1">
      <alignment horizontal="left" vertical="top" wrapText="1"/>
    </xf>
    <xf numFmtId="0" fontId="10" fillId="7" borderId="2" xfId="0" applyNumberFormat="1" applyFont="1" applyFill="1" applyBorder="1" applyAlignment="1" applyProtection="1">
      <alignment horizontal="left" vertical="top" wrapText="1"/>
    </xf>
    <xf numFmtId="0" fontId="5" fillId="12" borderId="2" xfId="0" applyNumberFormat="1" applyFont="1" applyFill="1" applyBorder="1" applyAlignment="1" applyProtection="1">
      <alignment vertical="center"/>
    </xf>
    <xf numFmtId="0" fontId="10" fillId="7" borderId="2" xfId="0" applyNumberFormat="1" applyFont="1" applyFill="1" applyBorder="1" applyAlignment="1" applyProtection="1">
      <alignment vertical="center" wrapText="1"/>
    </xf>
    <xf numFmtId="0" fontId="10" fillId="0" borderId="2" xfId="0" applyNumberFormat="1" applyFont="1" applyFill="1" applyBorder="1" applyAlignment="1" applyProtection="1">
      <alignment horizontal="left" vertical="center" wrapText="1"/>
    </xf>
    <xf numFmtId="0" fontId="11" fillId="1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10" fillId="0" borderId="2" xfId="0" applyNumberFormat="1" applyFont="1" applyFill="1" applyBorder="1" applyAlignment="1" applyProtection="1">
      <alignment horizontal="center" vertical="center"/>
    </xf>
    <xf numFmtId="0" fontId="10" fillId="0" borderId="2" xfId="0" applyNumberFormat="1" applyFont="1" applyFill="1" applyBorder="1" applyAlignment="1" applyProtection="1">
      <alignment horizontal="left" vertical="top" wrapText="1"/>
    </xf>
    <xf numFmtId="49" fontId="5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/>
    <xf numFmtId="0" fontId="5" fillId="0" borderId="2" xfId="0" applyNumberFormat="1" applyFont="1" applyFill="1" applyBorder="1" applyAlignment="1" applyProtection="1">
      <alignment horizontal="left" vertical="center"/>
    </xf>
    <xf numFmtId="0" fontId="10" fillId="0" borderId="2" xfId="0" applyNumberFormat="1" applyFont="1" applyFill="1" applyBorder="1" applyAlignment="1" applyProtection="1"/>
    <xf numFmtId="49" fontId="10" fillId="0" borderId="2" xfId="0" applyNumberFormat="1" applyFont="1" applyFill="1" applyBorder="1" applyAlignment="1" applyProtection="1">
      <alignment horizontal="center"/>
    </xf>
    <xf numFmtId="49" fontId="10" fillId="0" borderId="2" xfId="0" applyNumberFormat="1" applyFont="1" applyFill="1" applyBorder="1" applyAlignment="1" applyProtection="1">
      <alignment horizontal="left" vertical="center"/>
    </xf>
    <xf numFmtId="49" fontId="10" fillId="0" borderId="2" xfId="0" applyNumberFormat="1" applyFont="1" applyFill="1" applyBorder="1" applyAlignment="1" applyProtection="1">
      <alignment horizontal="left" wrapText="1"/>
    </xf>
    <xf numFmtId="0" fontId="10" fillId="0" borderId="0" xfId="0" applyNumberFormat="1" applyFont="1" applyFill="1" applyBorder="1" applyAlignment="1" applyProtection="1"/>
    <xf numFmtId="0" fontId="11" fillId="0" borderId="0" xfId="0" applyNumberFormat="1" applyFont="1" applyFill="1" applyBorder="1" applyAlignment="1" applyProtection="1">
      <alignment horizontal="center" vertical="center"/>
    </xf>
    <xf numFmtId="0" fontId="10" fillId="10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/>
    </xf>
    <xf numFmtId="0" fontId="5" fillId="7" borderId="2" xfId="0" applyNumberFormat="1" applyFont="1" applyFill="1" applyBorder="1" applyAlignment="1" applyProtection="1"/>
    <xf numFmtId="0" fontId="17" fillId="7" borderId="2" xfId="0" applyNumberFormat="1" applyFont="1" applyFill="1" applyBorder="1" applyAlignment="1" applyProtection="1">
      <alignment horizontal="center" vertical="center" wrapText="1"/>
    </xf>
    <xf numFmtId="0" fontId="10" fillId="0" borderId="2" xfId="0" applyNumberFormat="1" applyFont="1" applyFill="1" applyBorder="1" applyAlignment="1" applyProtection="1">
      <alignment horizontal="center"/>
    </xf>
    <xf numFmtId="0" fontId="10" fillId="12" borderId="2" xfId="0" applyNumberFormat="1" applyFont="1" applyFill="1" applyBorder="1" applyAlignment="1" applyProtection="1">
      <alignment horizontal="center" vertical="center"/>
    </xf>
    <xf numFmtId="0" fontId="17" fillId="12" borderId="2" xfId="0" applyNumberFormat="1" applyFont="1" applyFill="1" applyBorder="1" applyAlignment="1" applyProtection="1">
      <alignment horizontal="center" vertical="center" wrapText="1"/>
    </xf>
    <xf numFmtId="0" fontId="10" fillId="7" borderId="2" xfId="0" applyNumberFormat="1" applyFont="1" applyFill="1" applyBorder="1" applyAlignment="1" applyProtection="1">
      <alignment horizontal="center"/>
    </xf>
    <xf numFmtId="0" fontId="5" fillId="12" borderId="2" xfId="0" applyNumberFormat="1" applyFont="1" applyFill="1" applyBorder="1" applyAlignment="1" applyProtection="1">
      <alignment horizontal="center" vertical="center" wrapText="1"/>
    </xf>
    <xf numFmtId="0" fontId="10" fillId="12" borderId="2" xfId="0" applyNumberFormat="1" applyFont="1" applyFill="1" applyBorder="1" applyAlignment="1" applyProtection="1">
      <alignment horizontal="center" vertical="center" wrapText="1"/>
    </xf>
    <xf numFmtId="0" fontId="17" fillId="0" borderId="2" xfId="0" applyNumberFormat="1" applyFont="1" applyFill="1" applyBorder="1" applyAlignment="1" applyProtection="1">
      <alignment horizontal="center" vertical="center" wrapText="1"/>
    </xf>
    <xf numFmtId="49" fontId="10" fillId="0" borderId="2" xfId="0" applyNumberFormat="1" applyFont="1" applyFill="1" applyBorder="1" applyAlignment="1" applyProtection="1"/>
    <xf numFmtId="49" fontId="10" fillId="0" borderId="2" xfId="0" applyNumberFormat="1" applyFont="1" applyFill="1" applyBorder="1" applyAlignment="1" applyProtection="1">
      <alignment horizontal="center" vertical="center" wrapText="1"/>
    </xf>
    <xf numFmtId="49" fontId="10" fillId="0" borderId="2" xfId="0" applyNumberFormat="1" applyFont="1" applyFill="1" applyBorder="1" applyAlignment="1" applyProtection="1">
      <alignment horizontal="left" vertical="center" wrapText="1"/>
    </xf>
    <xf numFmtId="0" fontId="10" fillId="0" borderId="2" xfId="0" applyNumberFormat="1" applyFont="1" applyFill="1" applyBorder="1" applyAlignment="1" applyProtection="1">
      <alignment horizontal="center" vertical="top" wrapText="1"/>
    </xf>
    <xf numFmtId="49" fontId="5" fillId="0" borderId="2" xfId="0" applyNumberFormat="1" applyFont="1" applyFill="1" applyBorder="1" applyAlignment="1" applyProtection="1"/>
    <xf numFmtId="49" fontId="17" fillId="0" borderId="2" xfId="0" applyNumberFormat="1" applyFont="1" applyFill="1" applyBorder="1" applyAlignment="1" applyProtection="1">
      <alignment horizontal="center" vertical="center" wrapText="1"/>
    </xf>
    <xf numFmtId="49" fontId="5" fillId="7" borderId="2" xfId="0" applyNumberFormat="1" applyFont="1" applyFill="1" applyBorder="1" applyAlignment="1" applyProtection="1"/>
    <xf numFmtId="49" fontId="5" fillId="7" borderId="2" xfId="0" applyNumberFormat="1" applyFont="1" applyFill="1" applyBorder="1" applyAlignment="1" applyProtection="1">
      <alignment horizontal="center" vertical="center" wrapText="1"/>
    </xf>
    <xf numFmtId="0" fontId="3" fillId="10" borderId="2" xfId="0" applyNumberFormat="1" applyFont="1" applyFill="1" applyBorder="1" applyAlignment="1" applyProtection="1">
      <alignment horizontal="center" vertical="center" wrapText="1"/>
    </xf>
    <xf numFmtId="0" fontId="12" fillId="7" borderId="2" xfId="0" applyNumberFormat="1" applyFont="1" applyFill="1" applyBorder="1" applyAlignment="1" applyProtection="1">
      <alignment horizontal="center" vertical="center"/>
    </xf>
    <xf numFmtId="0" fontId="21" fillId="0" borderId="0" xfId="0" applyNumberFormat="1" applyFont="1" applyFill="1" applyBorder="1" applyAlignment="1" applyProtection="1">
      <protection locked="0"/>
    </xf>
    <xf numFmtId="0" fontId="24" fillId="0" borderId="0" xfId="0" applyNumberFormat="1" applyFont="1" applyFill="1" applyBorder="1" applyAlignment="1" applyProtection="1">
      <protection locked="0"/>
    </xf>
    <xf numFmtId="0" fontId="22" fillId="0" borderId="0" xfId="0" applyNumberFormat="1" applyFont="1" applyFill="1" applyBorder="1" applyAlignment="1" applyProtection="1">
      <protection locked="0"/>
    </xf>
    <xf numFmtId="0" fontId="22" fillId="10" borderId="2" xfId="0" applyNumberFormat="1" applyFont="1" applyFill="1" applyBorder="1" applyAlignment="1" applyProtection="1">
      <alignment horizontal="center" vertical="center" textRotation="90" wrapText="1"/>
    </xf>
    <xf numFmtId="0" fontId="23" fillId="10" borderId="2" xfId="0" applyNumberFormat="1" applyFont="1" applyFill="1" applyBorder="1" applyAlignment="1" applyProtection="1">
      <alignment horizontal="center" vertical="center" wrapText="1"/>
    </xf>
    <xf numFmtId="0" fontId="23" fillId="10" borderId="2" xfId="0" applyNumberFormat="1" applyFont="1" applyFill="1" applyBorder="1" applyAlignment="1" applyProtection="1">
      <alignment horizontal="center"/>
    </xf>
    <xf numFmtId="0" fontId="22" fillId="11" borderId="2" xfId="0" applyNumberFormat="1" applyFont="1" applyFill="1" applyBorder="1" applyAlignment="1" applyProtection="1">
      <alignment horizontal="center" vertical="center" wrapText="1"/>
    </xf>
    <xf numFmtId="0" fontId="22" fillId="11" borderId="2" xfId="0" applyNumberFormat="1" applyFont="1" applyFill="1" applyBorder="1" applyAlignment="1" applyProtection="1">
      <alignment vertical="center" wrapText="1"/>
    </xf>
    <xf numFmtId="0" fontId="23" fillId="11" borderId="2" xfId="0" applyNumberFormat="1" applyFont="1" applyFill="1" applyBorder="1" applyAlignment="1" applyProtection="1">
      <alignment horizontal="center" vertical="center" wrapText="1"/>
    </xf>
    <xf numFmtId="0" fontId="22" fillId="7" borderId="2" xfId="0" applyNumberFormat="1" applyFont="1" applyFill="1" applyBorder="1" applyAlignment="1" applyProtection="1">
      <alignment horizontal="center" vertical="center"/>
    </xf>
    <xf numFmtId="0" fontId="26" fillId="7" borderId="2" xfId="0" applyNumberFormat="1" applyFont="1" applyFill="1" applyBorder="1" applyAlignment="1" applyProtection="1">
      <alignment vertical="center"/>
    </xf>
    <xf numFmtId="0" fontId="26" fillId="7" borderId="2" xfId="0" applyNumberFormat="1" applyFont="1" applyFill="1" applyBorder="1" applyAlignment="1" applyProtection="1">
      <alignment horizontal="center" vertical="center"/>
    </xf>
    <xf numFmtId="0" fontId="27" fillId="7" borderId="2" xfId="0" applyNumberFormat="1" applyFont="1" applyFill="1" applyBorder="1" applyAlignment="1" applyProtection="1">
      <alignment horizontal="center" vertical="center" wrapText="1"/>
    </xf>
    <xf numFmtId="0" fontId="28" fillId="7" borderId="2" xfId="0" applyNumberFormat="1" applyFont="1" applyFill="1" applyBorder="1" applyAlignment="1" applyProtection="1">
      <alignment horizontal="center" vertical="center"/>
    </xf>
    <xf numFmtId="0" fontId="28" fillId="7" borderId="2" xfId="0" applyNumberFormat="1" applyFont="1" applyFill="1" applyBorder="1" applyAlignment="1" applyProtection="1"/>
    <xf numFmtId="0" fontId="26" fillId="7" borderId="2" xfId="0" applyNumberFormat="1" applyFont="1" applyFill="1" applyBorder="1" applyAlignment="1" applyProtection="1"/>
    <xf numFmtId="0" fontId="24" fillId="7" borderId="2" xfId="0" applyNumberFormat="1" applyFont="1" applyFill="1" applyBorder="1" applyAlignment="1" applyProtection="1">
      <alignment horizontal="center" vertical="center"/>
      <protection locked="0"/>
    </xf>
    <xf numFmtId="0" fontId="24" fillId="7" borderId="2" xfId="0" applyNumberFormat="1" applyFont="1" applyFill="1" applyBorder="1" applyAlignment="1" applyProtection="1">
      <alignment vertical="center"/>
      <protection locked="0"/>
    </xf>
    <xf numFmtId="0" fontId="26" fillId="7" borderId="2" xfId="0" applyNumberFormat="1" applyFont="1" applyFill="1" applyBorder="1" applyAlignment="1" applyProtection="1">
      <alignment horizontal="center" vertical="center"/>
      <protection locked="0"/>
    </xf>
    <xf numFmtId="0" fontId="23" fillId="7" borderId="2" xfId="0" applyNumberFormat="1" applyFont="1" applyFill="1" applyBorder="1" applyAlignment="1" applyProtection="1">
      <alignment horizontal="center" vertical="center"/>
    </xf>
    <xf numFmtId="0" fontId="22" fillId="7" borderId="2" xfId="0" applyNumberFormat="1" applyFont="1" applyFill="1" applyBorder="1" applyAlignment="1" applyProtection="1">
      <protection locked="0"/>
    </xf>
    <xf numFmtId="0" fontId="22" fillId="10" borderId="2" xfId="0" applyNumberFormat="1" applyFont="1" applyFill="1" applyBorder="1" applyAlignment="1" applyProtection="1">
      <alignment horizontal="center" vertical="center"/>
    </xf>
    <xf numFmtId="49" fontId="24" fillId="7" borderId="2" xfId="0" applyNumberFormat="1" applyFont="1" applyFill="1" applyBorder="1" applyAlignment="1" applyProtection="1">
      <alignment horizontal="center" vertical="center"/>
      <protection locked="0"/>
    </xf>
    <xf numFmtId="0" fontId="22" fillId="11" borderId="2" xfId="0" applyNumberFormat="1" applyFont="1" applyFill="1" applyBorder="1" applyAlignment="1" applyProtection="1">
      <alignment horizontal="center" vertical="center"/>
    </xf>
    <xf numFmtId="0" fontId="24" fillId="7" borderId="2" xfId="0" applyNumberFormat="1" applyFont="1" applyFill="1" applyBorder="1" applyAlignment="1" applyProtection="1">
      <alignment vertical="center"/>
    </xf>
    <xf numFmtId="0" fontId="24" fillId="7" borderId="2" xfId="0" applyNumberFormat="1" applyFont="1" applyFill="1" applyBorder="1" applyAlignment="1" applyProtection="1">
      <alignment horizontal="center" vertical="center"/>
    </xf>
    <xf numFmtId="0" fontId="22" fillId="7" borderId="2" xfId="0" applyNumberFormat="1" applyFont="1" applyFill="1" applyBorder="1" applyAlignment="1" applyProtection="1"/>
    <xf numFmtId="0" fontId="23" fillId="7" borderId="2" xfId="0" applyNumberFormat="1" applyFont="1" applyFill="1" applyBorder="1" applyAlignment="1" applyProtection="1">
      <alignment horizontal="center" vertical="center"/>
      <protection locked="0"/>
    </xf>
    <xf numFmtId="0" fontId="22" fillId="7" borderId="2" xfId="0" applyNumberFormat="1" applyFont="1" applyFill="1" applyBorder="1" applyAlignment="1" applyProtection="1">
      <alignment horizontal="center" vertical="center"/>
      <protection locked="0"/>
    </xf>
    <xf numFmtId="0" fontId="22" fillId="10" borderId="2" xfId="0" applyNumberFormat="1" applyFont="1" applyFill="1" applyBorder="1" applyAlignment="1" applyProtection="1">
      <alignment horizontal="center" vertical="center" wrapText="1"/>
    </xf>
    <xf numFmtId="0" fontId="24" fillId="7" borderId="2" xfId="0" applyNumberFormat="1" applyFont="1" applyFill="1" applyBorder="1" applyAlignment="1" applyProtection="1">
      <alignment vertical="center" wrapText="1"/>
      <protection locked="0"/>
    </xf>
    <xf numFmtId="0" fontId="24" fillId="7" borderId="2" xfId="0" applyNumberFormat="1" applyFont="1" applyFill="1" applyBorder="1" applyAlignment="1" applyProtection="1">
      <alignment horizontal="center" vertical="center" wrapText="1"/>
      <protection locked="0"/>
    </xf>
    <xf numFmtId="0" fontId="26" fillId="7" borderId="2" xfId="0" applyNumberFormat="1" applyFont="1" applyFill="1" applyBorder="1" applyAlignment="1" applyProtection="1">
      <alignment horizontal="center" vertical="center" wrapText="1"/>
      <protection locked="0"/>
    </xf>
    <xf numFmtId="0" fontId="22" fillId="11" borderId="2" xfId="0" applyNumberFormat="1" applyFont="1" applyFill="1" applyBorder="1" applyAlignment="1" applyProtection="1">
      <alignment horizontal="center" vertical="center"/>
      <protection locked="0"/>
    </xf>
    <xf numFmtId="0" fontId="22" fillId="11" borderId="2" xfId="0" applyNumberFormat="1" applyFont="1" applyFill="1" applyBorder="1" applyAlignment="1" applyProtection="1">
      <alignment vertical="center" wrapText="1"/>
      <protection locked="0"/>
    </xf>
    <xf numFmtId="0" fontId="22" fillId="11" borderId="2" xfId="0" applyNumberFormat="1" applyFont="1" applyFill="1" applyBorder="1" applyAlignment="1" applyProtection="1">
      <alignment horizontal="center" vertical="center" wrapText="1"/>
      <protection locked="0"/>
    </xf>
    <xf numFmtId="0" fontId="28" fillId="11" borderId="2" xfId="0" applyNumberFormat="1" applyFont="1" applyFill="1" applyBorder="1" applyAlignment="1" applyProtection="1">
      <alignment horizontal="center" vertical="center" wrapText="1"/>
      <protection locked="0"/>
    </xf>
    <xf numFmtId="0" fontId="29" fillId="11" borderId="2" xfId="0" applyNumberFormat="1" applyFont="1" applyFill="1" applyBorder="1" applyAlignment="1" applyProtection="1">
      <alignment horizontal="center" vertical="center"/>
    </xf>
    <xf numFmtId="0" fontId="23" fillId="11" borderId="2" xfId="0" applyNumberFormat="1" applyFont="1" applyFill="1" applyBorder="1" applyAlignment="1" applyProtection="1">
      <alignment horizontal="center" vertical="center"/>
    </xf>
    <xf numFmtId="0" fontId="23" fillId="11" borderId="2" xfId="0" applyNumberFormat="1" applyFont="1" applyFill="1" applyBorder="1" applyAlignment="1" applyProtection="1">
      <alignment horizontal="center" vertical="center"/>
      <protection locked="0"/>
    </xf>
    <xf numFmtId="0" fontId="22" fillId="7" borderId="2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vertical="center" wrapText="1"/>
    </xf>
    <xf numFmtId="0" fontId="1" fillId="0" borderId="2" xfId="0" applyNumberFormat="1" applyFont="1" applyFill="1" applyBorder="1" applyAlignment="1" applyProtection="1">
      <alignment horizontal="center"/>
    </xf>
    <xf numFmtId="0" fontId="10" fillId="0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vertical="center" wrapText="1"/>
    </xf>
    <xf numFmtId="0" fontId="12" fillId="0" borderId="2" xfId="0" applyNumberFormat="1" applyFont="1" applyFill="1" applyBorder="1" applyAlignment="1" applyProtection="1">
      <alignment horizontal="center" vertical="center"/>
    </xf>
    <xf numFmtId="0" fontId="12" fillId="7" borderId="2" xfId="0" applyNumberFormat="1" applyFont="1" applyFill="1" applyBorder="1" applyAlignment="1" applyProtection="1">
      <alignment horizontal="center" vertical="center" wrapText="1"/>
    </xf>
    <xf numFmtId="0" fontId="30" fillId="0" borderId="0" xfId="0" applyNumberFormat="1" applyFont="1" applyFill="1" applyBorder="1" applyAlignment="1" applyProtection="1"/>
    <xf numFmtId="0" fontId="31" fillId="0" borderId="0" xfId="0" applyNumberFormat="1" applyFont="1" applyFill="1" applyBorder="1" applyAlignment="1" applyProtection="1">
      <alignment vertical="center" wrapText="1"/>
    </xf>
    <xf numFmtId="0" fontId="31" fillId="0" borderId="1" xfId="0" applyNumberFormat="1" applyFont="1" applyFill="1" applyBorder="1" applyAlignment="1" applyProtection="1">
      <alignment horizontal="center" vertical="center" wrapText="1"/>
    </xf>
    <xf numFmtId="0" fontId="32" fillId="0" borderId="0" xfId="0" applyNumberFormat="1" applyFont="1" applyFill="1" applyBorder="1" applyAlignment="1" applyProtection="1">
      <alignment horizontal="center" vertical="center" wrapText="1"/>
    </xf>
    <xf numFmtId="0" fontId="33" fillId="0" borderId="0" xfId="0" applyNumberFormat="1" applyFont="1" applyFill="1" applyBorder="1" applyAlignment="1" applyProtection="1">
      <alignment horizontal="center" vertical="center"/>
    </xf>
    <xf numFmtId="0" fontId="31" fillId="10" borderId="2" xfId="0" applyNumberFormat="1" applyFont="1" applyFill="1" applyBorder="1" applyAlignment="1" applyProtection="1">
      <alignment horizontal="center" vertical="center" wrapText="1"/>
    </xf>
    <xf numFmtId="0" fontId="35" fillId="10" borderId="4" xfId="0" applyNumberFormat="1" applyFont="1" applyFill="1" applyBorder="1" applyAlignment="1" applyProtection="1">
      <alignment horizontal="center" vertical="center" wrapText="1"/>
    </xf>
    <xf numFmtId="0" fontId="34" fillId="10" borderId="2" xfId="0" applyNumberFormat="1" applyFont="1" applyFill="1" applyBorder="1" applyAlignment="1" applyProtection="1">
      <alignment horizontal="center" vertical="center" wrapText="1"/>
    </xf>
    <xf numFmtId="0" fontId="32" fillId="10" borderId="2" xfId="0" applyNumberFormat="1" applyFont="1" applyFill="1" applyBorder="1" applyAlignment="1" applyProtection="1">
      <alignment horizontal="center" vertical="center"/>
    </xf>
    <xf numFmtId="0" fontId="32" fillId="10" borderId="2" xfId="0" applyNumberFormat="1" applyFont="1" applyFill="1" applyBorder="1" applyAlignment="1" applyProtection="1">
      <alignment horizontal="center" vertical="center" wrapText="1"/>
    </xf>
    <xf numFmtId="0" fontId="37" fillId="0" borderId="2" xfId="0" applyNumberFormat="1" applyFont="1" applyFill="1" applyBorder="1" applyAlignment="1" applyProtection="1">
      <alignment horizontal="center" vertical="center"/>
    </xf>
    <xf numFmtId="0" fontId="34" fillId="7" borderId="2" xfId="0" applyNumberFormat="1" applyFont="1" applyFill="1" applyBorder="1" applyAlignment="1" applyProtection="1">
      <alignment horizontal="center" vertical="center" wrapText="1"/>
    </xf>
    <xf numFmtId="0" fontId="34" fillId="0" borderId="2" xfId="0" applyNumberFormat="1" applyFont="1" applyFill="1" applyBorder="1" applyAlignment="1" applyProtection="1">
      <alignment horizontal="center" vertical="center"/>
    </xf>
    <xf numFmtId="0" fontId="34" fillId="0" borderId="11" xfId="0" applyNumberFormat="1" applyFont="1" applyFill="1" applyBorder="1" applyAlignment="1" applyProtection="1">
      <alignment horizontal="center" vertical="center"/>
    </xf>
    <xf numFmtId="0" fontId="30" fillId="0" borderId="2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vertical="center"/>
    </xf>
    <xf numFmtId="0" fontId="7" fillId="0" borderId="0" xfId="0" applyNumberFormat="1" applyFont="1" applyFill="1" applyBorder="1" applyAlignment="1" applyProtection="1"/>
    <xf numFmtId="0" fontId="5" fillId="10" borderId="19" xfId="0" applyNumberFormat="1" applyFont="1" applyFill="1" applyBorder="1" applyAlignment="1" applyProtection="1">
      <alignment horizontal="center" vertical="center" wrapText="1"/>
    </xf>
    <xf numFmtId="0" fontId="5" fillId="10" borderId="22" xfId="0" applyNumberFormat="1" applyFont="1" applyFill="1" applyBorder="1" applyAlignment="1" applyProtection="1">
      <alignment horizontal="center" vertical="center" wrapText="1"/>
    </xf>
    <xf numFmtId="0" fontId="5" fillId="10" borderId="16" xfId="0" applyNumberFormat="1" applyFont="1" applyFill="1" applyBorder="1" applyAlignment="1" applyProtection="1">
      <alignment horizontal="center" vertical="center" wrapText="1"/>
    </xf>
    <xf numFmtId="0" fontId="5" fillId="10" borderId="0" xfId="0" applyNumberFormat="1" applyFont="1" applyFill="1" applyBorder="1" applyAlignment="1" applyProtection="1">
      <alignment horizontal="center" vertical="center" wrapText="1"/>
    </xf>
    <xf numFmtId="0" fontId="5" fillId="10" borderId="23" xfId="0" applyNumberFormat="1" applyFont="1" applyFill="1" applyBorder="1" applyAlignment="1" applyProtection="1">
      <alignment horizontal="center" vertical="center" wrapText="1"/>
    </xf>
    <xf numFmtId="0" fontId="20" fillId="15" borderId="22" xfId="0" applyNumberFormat="1" applyFont="1" applyFill="1" applyBorder="1" applyAlignment="1" applyProtection="1">
      <alignment horizontal="center" vertical="center" wrapText="1"/>
    </xf>
    <xf numFmtId="0" fontId="20" fillId="15" borderId="16" xfId="0" applyNumberFormat="1" applyFont="1" applyFill="1" applyBorder="1" applyAlignment="1" applyProtection="1">
      <alignment horizontal="center" vertical="center" wrapText="1"/>
    </xf>
    <xf numFmtId="0" fontId="20" fillId="15" borderId="15" xfId="0" applyNumberFormat="1" applyFont="1" applyFill="1" applyBorder="1" applyAlignment="1" applyProtection="1">
      <alignment horizontal="center" vertical="center" wrapText="1"/>
    </xf>
    <xf numFmtId="0" fontId="20" fillId="15" borderId="27" xfId="0" applyNumberFormat="1" applyFont="1" applyFill="1" applyBorder="1" applyAlignment="1" applyProtection="1">
      <alignment horizontal="center" vertical="center" wrapText="1"/>
    </xf>
    <xf numFmtId="0" fontId="20" fillId="10" borderId="2" xfId="0" applyNumberFormat="1" applyFont="1" applyFill="1" applyBorder="1" applyAlignment="1" applyProtection="1">
      <alignment horizontal="center" vertical="center" wrapText="1"/>
    </xf>
    <xf numFmtId="0" fontId="20" fillId="15" borderId="2" xfId="0" applyNumberFormat="1" applyFont="1" applyFill="1" applyBorder="1" applyAlignment="1" applyProtection="1">
      <alignment horizontal="center" vertical="center" wrapText="1"/>
    </xf>
    <xf numFmtId="0" fontId="19" fillId="0" borderId="2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wrapText="1"/>
    </xf>
    <xf numFmtId="0" fontId="35" fillId="15" borderId="2" xfId="0" applyNumberFormat="1" applyFont="1" applyFill="1" applyBorder="1" applyAlignment="1" applyProtection="1">
      <alignment horizontal="center" vertical="center" wrapText="1"/>
    </xf>
    <xf numFmtId="0" fontId="38" fillId="10" borderId="2" xfId="0" applyNumberFormat="1" applyFont="1" applyFill="1" applyBorder="1" applyAlignment="1" applyProtection="1">
      <alignment horizontal="center" vertical="center" wrapText="1"/>
    </xf>
    <xf numFmtId="0" fontId="39" fillId="15" borderId="2" xfId="0" applyNumberFormat="1" applyFont="1" applyFill="1" applyBorder="1" applyAlignment="1" applyProtection="1">
      <alignment horizontal="center" vertical="center" wrapText="1"/>
    </xf>
    <xf numFmtId="0" fontId="38" fillId="15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/>
    </xf>
    <xf numFmtId="0" fontId="10" fillId="0" borderId="13" xfId="0" applyNumberFormat="1" applyFont="1" applyFill="1" applyBorder="1" applyAlignment="1" applyProtection="1">
      <alignment horizontal="left" vertical="center" wrapText="1"/>
    </xf>
    <xf numFmtId="0" fontId="10" fillId="0" borderId="13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/>
    </xf>
    <xf numFmtId="0" fontId="40" fillId="16" borderId="2" xfId="0" applyNumberFormat="1" applyFont="1" applyFill="1" applyBorder="1" applyAlignment="1" applyProtection="1">
      <alignment horizontal="center"/>
    </xf>
    <xf numFmtId="0" fontId="8" fillId="16" borderId="11" xfId="0" applyNumberFormat="1" applyFont="1" applyFill="1" applyBorder="1" applyAlignment="1" applyProtection="1"/>
    <xf numFmtId="0" fontId="12" fillId="16" borderId="5" xfId="0" applyNumberFormat="1" applyFont="1" applyFill="1" applyBorder="1" applyAlignment="1" applyProtection="1">
      <alignment horizontal="center" vertical="center"/>
    </xf>
    <xf numFmtId="0" fontId="12" fillId="16" borderId="2" xfId="0" applyNumberFormat="1" applyFont="1" applyFill="1" applyBorder="1" applyAlignment="1" applyProtection="1">
      <alignment horizontal="center" vertical="center" wrapText="1"/>
    </xf>
    <xf numFmtId="0" fontId="12" fillId="16" borderId="10" xfId="0" applyNumberFormat="1" applyFont="1" applyFill="1" applyBorder="1" applyAlignment="1" applyProtection="1">
      <alignment horizontal="center" vertical="center"/>
    </xf>
    <xf numFmtId="0" fontId="12" fillId="16" borderId="5" xfId="0" applyNumberFormat="1" applyFont="1" applyFill="1" applyBorder="1" applyAlignment="1" applyProtection="1">
      <alignment horizontal="center"/>
    </xf>
    <xf numFmtId="0" fontId="41" fillId="16" borderId="0" xfId="0" applyFont="1" applyFill="1"/>
    <xf numFmtId="0" fontId="41" fillId="17" borderId="0" xfId="0" applyFont="1" applyFill="1"/>
    <xf numFmtId="0" fontId="0" fillId="0" borderId="0" xfId="0" applyBorder="1"/>
    <xf numFmtId="0" fontId="41" fillId="17" borderId="0" xfId="0" applyFont="1" applyFill="1" applyBorder="1"/>
    <xf numFmtId="0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NumberFormat="1" applyFont="1" applyFill="1" applyBorder="1" applyAlignment="1" applyProtection="1">
      <alignment horizontal="center" vertical="center"/>
      <protection locked="0"/>
    </xf>
    <xf numFmtId="0" fontId="11" fillId="0" borderId="1" xfId="0" applyNumberFormat="1" applyFont="1" applyFill="1" applyBorder="1" applyAlignment="1" applyProtection="1">
      <alignment horizontal="center"/>
      <protection locked="0"/>
    </xf>
    <xf numFmtId="0" fontId="4" fillId="2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/>
      <protection locked="0"/>
    </xf>
    <xf numFmtId="0" fontId="4" fillId="2" borderId="7" xfId="0" applyNumberFormat="1" applyFont="1" applyFill="1" applyBorder="1" applyAlignment="1" applyProtection="1">
      <alignment horizontal="center" vertical="center"/>
      <protection locked="0"/>
    </xf>
    <xf numFmtId="0" fontId="4" fillId="2" borderId="9" xfId="0" applyNumberFormat="1" applyFont="1" applyFill="1" applyBorder="1" applyAlignment="1" applyProtection="1">
      <alignment horizontal="center" vertical="center"/>
      <protection locked="0"/>
    </xf>
    <xf numFmtId="0" fontId="4" fillId="2" borderId="10" xfId="0" applyNumberFormat="1" applyFont="1" applyFill="1" applyBorder="1" applyAlignment="1" applyProtection="1">
      <alignment horizontal="center" vertical="center"/>
      <protection locked="0"/>
    </xf>
    <xf numFmtId="0" fontId="4" fillId="2" borderId="11" xfId="0" applyNumberFormat="1" applyFont="1" applyFill="1" applyBorder="1" applyAlignment="1" applyProtection="1">
      <alignment horizontal="center" vertical="center"/>
      <protection locked="0"/>
    </xf>
    <xf numFmtId="0" fontId="4" fillId="3" borderId="12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14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13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12" xfId="0" applyNumberFormat="1" applyFont="1" applyFill="1" applyBorder="1" applyAlignment="1" applyProtection="1">
      <alignment horizontal="center" vertical="center"/>
      <protection locked="0"/>
    </xf>
    <xf numFmtId="0" fontId="4" fillId="3" borderId="13" xfId="0" applyNumberFormat="1" applyFont="1" applyFill="1" applyBorder="1" applyAlignment="1" applyProtection="1">
      <alignment horizontal="center" vertical="center"/>
      <protection locked="0"/>
    </xf>
    <xf numFmtId="0" fontId="4" fillId="3" borderId="4" xfId="0" applyNumberFormat="1" applyFont="1" applyFill="1" applyBorder="1" applyAlignment="1" applyProtection="1">
      <alignment horizontal="center" vertical="center" textRotation="90" wrapText="1"/>
      <protection locked="0"/>
    </xf>
    <xf numFmtId="0" fontId="4" fillId="3" borderId="6" xfId="0" applyNumberFormat="1" applyFont="1" applyFill="1" applyBorder="1" applyAlignment="1" applyProtection="1">
      <alignment horizontal="center" vertical="center" textRotation="90" wrapText="1"/>
      <protection locked="0"/>
    </xf>
    <xf numFmtId="0" fontId="4" fillId="3" borderId="5" xfId="0" applyNumberFormat="1" applyFont="1" applyFill="1" applyBorder="1" applyAlignment="1" applyProtection="1">
      <alignment horizontal="center" vertical="center" textRotation="90" wrapText="1"/>
      <protection locked="0"/>
    </xf>
    <xf numFmtId="0" fontId="4" fillId="2" borderId="4" xfId="0" applyNumberFormat="1" applyFont="1" applyFill="1" applyBorder="1" applyAlignment="1" applyProtection="1">
      <alignment horizontal="center" vertical="center" textRotation="90"/>
      <protection locked="0"/>
    </xf>
    <xf numFmtId="0" fontId="4" fillId="2" borderId="6" xfId="0" applyNumberFormat="1" applyFont="1" applyFill="1" applyBorder="1" applyAlignment="1" applyProtection="1">
      <alignment horizontal="center" vertical="center" textRotation="90"/>
      <protection locked="0"/>
    </xf>
    <xf numFmtId="0" fontId="4" fillId="2" borderId="5" xfId="0" applyNumberFormat="1" applyFont="1" applyFill="1" applyBorder="1" applyAlignment="1" applyProtection="1">
      <alignment horizontal="center" vertical="center" textRotation="90"/>
      <protection locked="0"/>
    </xf>
    <xf numFmtId="0" fontId="4" fillId="3" borderId="4" xfId="0" applyNumberFormat="1" applyFont="1" applyFill="1" applyBorder="1" applyAlignment="1" applyProtection="1">
      <alignment horizontal="center" vertical="center" textRotation="90"/>
      <protection locked="0"/>
    </xf>
    <xf numFmtId="0" fontId="4" fillId="3" borderId="6" xfId="0" applyNumberFormat="1" applyFont="1" applyFill="1" applyBorder="1" applyAlignment="1" applyProtection="1">
      <alignment horizontal="center" vertical="center" textRotation="90"/>
      <protection locked="0"/>
    </xf>
    <xf numFmtId="0" fontId="4" fillId="3" borderId="5" xfId="0" applyNumberFormat="1" applyFont="1" applyFill="1" applyBorder="1" applyAlignment="1" applyProtection="1">
      <alignment horizontal="center" vertical="center" textRotation="90"/>
      <protection locked="0"/>
    </xf>
    <xf numFmtId="0" fontId="5" fillId="10" borderId="4" xfId="0" applyNumberFormat="1" applyFont="1" applyFill="1" applyBorder="1" applyAlignment="1" applyProtection="1">
      <alignment horizontal="center" vertical="center" textRotation="90"/>
      <protection locked="0"/>
    </xf>
    <xf numFmtId="0" fontId="5" fillId="10" borderId="5" xfId="0" applyNumberFormat="1" applyFont="1" applyFill="1" applyBorder="1" applyAlignment="1" applyProtection="1">
      <alignment horizontal="center" vertical="center" textRotation="90"/>
      <protection locked="0"/>
    </xf>
    <xf numFmtId="0" fontId="5" fillId="10" borderId="4" xfId="0" applyNumberFormat="1" applyFont="1" applyFill="1" applyBorder="1" applyAlignment="1" applyProtection="1">
      <alignment horizontal="center" vertical="center" textRotation="90" wrapText="1"/>
      <protection locked="0"/>
    </xf>
    <xf numFmtId="0" fontId="5" fillId="10" borderId="5" xfId="0" applyNumberFormat="1" applyFont="1" applyFill="1" applyBorder="1" applyAlignment="1" applyProtection="1">
      <alignment horizontal="center" vertical="center" textRotation="90" wrapText="1"/>
      <protection locked="0"/>
    </xf>
    <xf numFmtId="0" fontId="4" fillId="10" borderId="12" xfId="0" applyNumberFormat="1" applyFont="1" applyFill="1" applyBorder="1" applyAlignment="1" applyProtection="1">
      <alignment horizontal="center" vertical="center"/>
      <protection locked="0"/>
    </xf>
    <xf numFmtId="0" fontId="4" fillId="10" borderId="13" xfId="0" applyNumberFormat="1" applyFont="1" applyFill="1" applyBorder="1" applyAlignment="1" applyProtection="1">
      <alignment horizontal="center" vertical="center"/>
      <protection locked="0"/>
    </xf>
    <xf numFmtId="0" fontId="5" fillId="10" borderId="7" xfId="0" applyNumberFormat="1" applyFont="1" applyFill="1" applyBorder="1" applyAlignment="1" applyProtection="1">
      <alignment horizontal="center" vertical="center"/>
      <protection locked="0"/>
    </xf>
    <xf numFmtId="0" fontId="5" fillId="10" borderId="9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NumberFormat="1" applyFont="1" applyFill="1" applyBorder="1" applyAlignment="1" applyProtection="1">
      <alignment horizontal="center"/>
      <protection locked="0"/>
    </xf>
    <xf numFmtId="0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6" xfId="0" applyNumberFormat="1" applyFont="1" applyFill="1" applyBorder="1" applyAlignment="1" applyProtection="1">
      <alignment horizontal="center"/>
      <protection locked="0"/>
    </xf>
    <xf numFmtId="0" fontId="1" fillId="2" borderId="5" xfId="0" applyNumberFormat="1" applyFont="1" applyFill="1" applyBorder="1" applyAlignment="1" applyProtection="1">
      <alignment horizontal="center"/>
      <protection locked="0"/>
    </xf>
    <xf numFmtId="0" fontId="5" fillId="2" borderId="12" xfId="0" applyNumberFormat="1" applyFont="1" applyFill="1" applyBorder="1" applyAlignment="1" applyProtection="1">
      <alignment horizontal="center" vertical="center"/>
      <protection locked="0"/>
    </xf>
    <xf numFmtId="0" fontId="5" fillId="2" borderId="14" xfId="0" applyNumberFormat="1" applyFont="1" applyFill="1" applyBorder="1" applyAlignment="1" applyProtection="1">
      <alignment horizontal="center" vertical="center"/>
      <protection locked="0"/>
    </xf>
    <xf numFmtId="0" fontId="5" fillId="2" borderId="13" xfId="0" applyNumberFormat="1" applyFont="1" applyFill="1" applyBorder="1" applyAlignment="1" applyProtection="1">
      <alignment horizontal="center" vertical="center"/>
      <protection locked="0"/>
    </xf>
    <xf numFmtId="0" fontId="5" fillId="10" borderId="12" xfId="0" applyNumberFormat="1" applyFont="1" applyFill="1" applyBorder="1" applyAlignment="1" applyProtection="1">
      <alignment horizontal="center" vertical="center" wrapText="1"/>
      <protection locked="0"/>
    </xf>
    <xf numFmtId="0" fontId="5" fillId="10" borderId="14" xfId="0" applyNumberFormat="1" applyFont="1" applyFill="1" applyBorder="1" applyAlignment="1" applyProtection="1">
      <alignment horizontal="center" vertical="center" wrapText="1"/>
      <protection locked="0"/>
    </xf>
    <xf numFmtId="0" fontId="5" fillId="10" borderId="13" xfId="0" applyNumberFormat="1" applyFont="1" applyFill="1" applyBorder="1" applyAlignment="1" applyProtection="1">
      <alignment horizontal="center" vertical="center" wrapText="1"/>
      <protection locked="0"/>
    </xf>
    <xf numFmtId="0" fontId="5" fillId="10" borderId="12" xfId="0" applyNumberFormat="1" applyFont="1" applyFill="1" applyBorder="1" applyAlignment="1" applyProtection="1">
      <alignment horizontal="center" vertical="center"/>
      <protection locked="0"/>
    </xf>
    <xf numFmtId="0" fontId="5" fillId="10" borderId="14" xfId="0" applyNumberFormat="1" applyFont="1" applyFill="1" applyBorder="1" applyAlignment="1" applyProtection="1">
      <alignment horizontal="center" vertical="center"/>
      <protection locked="0"/>
    </xf>
    <xf numFmtId="0" fontId="5" fillId="10" borderId="13" xfId="0" applyNumberFormat="1" applyFont="1" applyFill="1" applyBorder="1" applyAlignment="1" applyProtection="1">
      <alignment horizontal="center" vertical="center"/>
      <protection locked="0"/>
    </xf>
    <xf numFmtId="0" fontId="5" fillId="10" borderId="4" xfId="0" applyNumberFormat="1" applyFont="1" applyFill="1" applyBorder="1" applyAlignment="1" applyProtection="1">
      <alignment horizontal="center" vertical="center"/>
      <protection locked="0"/>
    </xf>
    <xf numFmtId="0" fontId="5" fillId="10" borderId="6" xfId="0" applyNumberFormat="1" applyFont="1" applyFill="1" applyBorder="1" applyAlignment="1" applyProtection="1">
      <alignment horizontal="center" vertical="center"/>
      <protection locked="0"/>
    </xf>
    <xf numFmtId="0" fontId="5" fillId="10" borderId="5" xfId="0" applyNumberFormat="1" applyFont="1" applyFill="1" applyBorder="1" applyAlignment="1" applyProtection="1">
      <alignment horizontal="center" vertical="center"/>
      <protection locked="0"/>
    </xf>
    <xf numFmtId="0" fontId="5" fillId="10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10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10" borderId="4" xfId="0" applyNumberFormat="1" applyFont="1" applyFill="1" applyBorder="1" applyAlignment="1" applyProtection="1">
      <alignment horizontal="center" vertical="center" textRotation="90"/>
      <protection locked="0"/>
    </xf>
    <xf numFmtId="0" fontId="4" fillId="10" borderId="5" xfId="0" applyNumberFormat="1" applyFont="1" applyFill="1" applyBorder="1" applyAlignment="1" applyProtection="1">
      <alignment horizontal="center" vertical="center" textRotation="90"/>
      <protection locked="0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49" fontId="5" fillId="10" borderId="4" xfId="0" applyNumberFormat="1" applyFont="1" applyFill="1" applyBorder="1" applyAlignment="1" applyProtection="1">
      <alignment horizontal="center" vertical="center"/>
    </xf>
    <xf numFmtId="49" fontId="5" fillId="10" borderId="6" xfId="0" applyNumberFormat="1" applyFont="1" applyFill="1" applyBorder="1" applyAlignment="1" applyProtection="1">
      <alignment horizontal="center" vertical="center"/>
    </xf>
    <xf numFmtId="49" fontId="5" fillId="10" borderId="5" xfId="0" applyNumberFormat="1" applyFont="1" applyFill="1" applyBorder="1" applyAlignment="1" applyProtection="1">
      <alignment horizontal="center" vertical="center"/>
    </xf>
    <xf numFmtId="0" fontId="5" fillId="10" borderId="4" xfId="0" applyNumberFormat="1" applyFont="1" applyFill="1" applyBorder="1" applyAlignment="1" applyProtection="1">
      <alignment horizontal="center" vertical="center"/>
    </xf>
    <xf numFmtId="0" fontId="5" fillId="10" borderId="6" xfId="0" applyNumberFormat="1" applyFont="1" applyFill="1" applyBorder="1" applyAlignment="1" applyProtection="1">
      <alignment horizontal="center" vertical="center"/>
    </xf>
    <xf numFmtId="0" fontId="5" fillId="10" borderId="5" xfId="0" applyNumberFormat="1" applyFont="1" applyFill="1" applyBorder="1" applyAlignment="1" applyProtection="1">
      <alignment horizontal="center" vertical="center"/>
    </xf>
    <xf numFmtId="0" fontId="5" fillId="10" borderId="7" xfId="0" applyNumberFormat="1" applyFont="1" applyFill="1" applyBorder="1" applyAlignment="1" applyProtection="1">
      <alignment horizontal="center" vertical="center"/>
    </xf>
    <xf numFmtId="0" fontId="5" fillId="10" borderId="3" xfId="0" applyNumberFormat="1" applyFont="1" applyFill="1" applyBorder="1" applyAlignment="1" applyProtection="1">
      <alignment horizontal="center" vertical="center"/>
    </xf>
    <xf numFmtId="0" fontId="5" fillId="10" borderId="9" xfId="0" applyNumberFormat="1" applyFont="1" applyFill="1" applyBorder="1" applyAlignment="1" applyProtection="1">
      <alignment horizontal="center" vertical="center"/>
    </xf>
    <xf numFmtId="0" fontId="5" fillId="10" borderId="10" xfId="0" applyNumberFormat="1" applyFont="1" applyFill="1" applyBorder="1" applyAlignment="1" applyProtection="1">
      <alignment horizontal="center" vertical="center"/>
    </xf>
    <xf numFmtId="0" fontId="5" fillId="10" borderId="1" xfId="0" applyNumberFormat="1" applyFont="1" applyFill="1" applyBorder="1" applyAlignment="1" applyProtection="1">
      <alignment horizontal="center" vertical="center"/>
    </xf>
    <xf numFmtId="0" fontId="5" fillId="10" borderId="11" xfId="0" applyNumberFormat="1" applyFont="1" applyFill="1" applyBorder="1" applyAlignment="1" applyProtection="1">
      <alignment horizontal="center" vertical="center"/>
    </xf>
    <xf numFmtId="0" fontId="4" fillId="10" borderId="4" xfId="0" applyNumberFormat="1" applyFont="1" applyFill="1" applyBorder="1" applyAlignment="1" applyProtection="1">
      <alignment horizontal="center" vertical="center"/>
    </xf>
    <xf numFmtId="0" fontId="4" fillId="10" borderId="6" xfId="0" applyNumberFormat="1" applyFont="1" applyFill="1" applyBorder="1" applyAlignment="1" applyProtection="1">
      <alignment horizontal="center" vertical="center"/>
    </xf>
    <xf numFmtId="0" fontId="4" fillId="10" borderId="5" xfId="0" applyNumberFormat="1" applyFont="1" applyFill="1" applyBorder="1" applyAlignment="1" applyProtection="1">
      <alignment horizontal="center" vertical="center"/>
    </xf>
    <xf numFmtId="49" fontId="10" fillId="0" borderId="2" xfId="0" applyNumberFormat="1" applyFont="1" applyFill="1" applyBorder="1" applyAlignment="1" applyProtection="1">
      <alignment horizontal="center"/>
    </xf>
    <xf numFmtId="0" fontId="16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5" fillId="10" borderId="4" xfId="0" applyNumberFormat="1" applyFont="1" applyFill="1" applyBorder="1" applyAlignment="1" applyProtection="1">
      <alignment horizontal="center" vertical="center" wrapText="1"/>
    </xf>
    <xf numFmtId="0" fontId="5" fillId="10" borderId="5" xfId="0" applyNumberFormat="1" applyFont="1" applyFill="1" applyBorder="1" applyAlignment="1" applyProtection="1">
      <alignment horizontal="center" vertical="center" wrapText="1"/>
    </xf>
    <xf numFmtId="0" fontId="5" fillId="10" borderId="12" xfId="0" applyNumberFormat="1" applyFont="1" applyFill="1" applyBorder="1" applyAlignment="1" applyProtection="1">
      <alignment horizontal="center" vertical="center"/>
    </xf>
    <xf numFmtId="0" fontId="5" fillId="10" borderId="14" xfId="0" applyNumberFormat="1" applyFont="1" applyFill="1" applyBorder="1" applyAlignment="1" applyProtection="1">
      <alignment horizontal="center" vertical="center"/>
    </xf>
    <xf numFmtId="0" fontId="5" fillId="10" borderId="13" xfId="0" applyNumberFormat="1" applyFont="1" applyFill="1" applyBorder="1" applyAlignment="1" applyProtection="1">
      <alignment horizontal="center" vertical="center"/>
    </xf>
    <xf numFmtId="0" fontId="22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23" fillId="0" borderId="0" xfId="0" applyNumberFormat="1" applyFont="1" applyFill="1" applyBorder="1" applyAlignment="1" applyProtection="1">
      <alignment horizontal="center"/>
      <protection locked="0"/>
    </xf>
    <xf numFmtId="0" fontId="25" fillId="0" borderId="1" xfId="0" applyNumberFormat="1" applyFont="1" applyFill="1" applyBorder="1" applyAlignment="1" applyProtection="1">
      <alignment horizontal="center" vertical="center"/>
      <protection locked="0"/>
    </xf>
    <xf numFmtId="0" fontId="22" fillId="10" borderId="4" xfId="0" applyNumberFormat="1" applyFont="1" applyFill="1" applyBorder="1" applyAlignment="1" applyProtection="1">
      <alignment horizontal="center" vertical="center" wrapText="1"/>
    </xf>
    <xf numFmtId="0" fontId="22" fillId="10" borderId="6" xfId="0" applyNumberFormat="1" applyFont="1" applyFill="1" applyBorder="1" applyAlignment="1" applyProtection="1">
      <alignment horizontal="center" vertical="center" wrapText="1"/>
    </xf>
    <xf numFmtId="0" fontId="22" fillId="10" borderId="5" xfId="0" applyNumberFormat="1" applyFont="1" applyFill="1" applyBorder="1" applyAlignment="1" applyProtection="1">
      <alignment horizontal="center" vertical="center" wrapText="1"/>
    </xf>
    <xf numFmtId="0" fontId="24" fillId="10" borderId="12" xfId="0" applyNumberFormat="1" applyFont="1" applyFill="1" applyBorder="1" applyAlignment="1" applyProtection="1">
      <alignment horizontal="left" vertical="center" wrapText="1"/>
    </xf>
    <xf numFmtId="0" fontId="24" fillId="10" borderId="14" xfId="0" applyNumberFormat="1" applyFont="1" applyFill="1" applyBorder="1" applyAlignment="1" applyProtection="1">
      <alignment horizontal="left" vertical="center" wrapText="1"/>
    </xf>
    <xf numFmtId="0" fontId="24" fillId="10" borderId="13" xfId="0" applyNumberFormat="1" applyFont="1" applyFill="1" applyBorder="1" applyAlignment="1" applyProtection="1">
      <alignment horizontal="left" vertical="center" wrapText="1"/>
    </xf>
    <xf numFmtId="0" fontId="22" fillId="10" borderId="12" xfId="0" applyNumberFormat="1" applyFont="1" applyFill="1" applyBorder="1" applyAlignment="1" applyProtection="1">
      <alignment horizontal="center" vertical="center" wrapText="1"/>
    </xf>
    <xf numFmtId="0" fontId="22" fillId="10" borderId="14" xfId="0" applyNumberFormat="1" applyFont="1" applyFill="1" applyBorder="1" applyAlignment="1" applyProtection="1">
      <alignment horizontal="center" vertical="center" wrapText="1"/>
    </xf>
    <xf numFmtId="0" fontId="22" fillId="10" borderId="13" xfId="0" applyNumberFormat="1" applyFont="1" applyFill="1" applyBorder="1" applyAlignment="1" applyProtection="1">
      <alignment horizontal="center" vertical="center" wrapText="1"/>
    </xf>
    <xf numFmtId="0" fontId="22" fillId="10" borderId="4" xfId="0" applyNumberFormat="1" applyFont="1" applyFill="1" applyBorder="1" applyAlignment="1" applyProtection="1">
      <alignment horizontal="center" vertical="center" textRotation="90" wrapText="1"/>
    </xf>
    <xf numFmtId="0" fontId="22" fillId="10" borderId="5" xfId="0" applyNumberFormat="1" applyFont="1" applyFill="1" applyBorder="1" applyAlignment="1" applyProtection="1">
      <alignment horizontal="center" vertical="center" textRotation="90" wrapText="1"/>
    </xf>
    <xf numFmtId="0" fontId="22" fillId="10" borderId="4" xfId="0" applyNumberFormat="1" applyFont="1" applyFill="1" applyBorder="1" applyAlignment="1" applyProtection="1">
      <alignment horizontal="center" vertical="center"/>
    </xf>
    <xf numFmtId="0" fontId="22" fillId="10" borderId="5" xfId="0" applyNumberFormat="1" applyFont="1" applyFill="1" applyBorder="1" applyAlignment="1" applyProtection="1">
      <alignment horizontal="center" vertical="center"/>
    </xf>
    <xf numFmtId="0" fontId="5" fillId="10" borderId="12" xfId="0" applyNumberFormat="1" applyFont="1" applyFill="1" applyBorder="1" applyAlignment="1" applyProtection="1">
      <alignment horizontal="center" vertical="center" wrapText="1"/>
    </xf>
    <xf numFmtId="0" fontId="5" fillId="10" borderId="13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11" fillId="0" borderId="1" xfId="0" applyNumberFormat="1" applyFont="1" applyFill="1" applyBorder="1" applyAlignment="1" applyProtection="1">
      <alignment horizontal="center" vertical="center"/>
    </xf>
    <xf numFmtId="0" fontId="31" fillId="10" borderId="4" xfId="0" applyNumberFormat="1" applyFont="1" applyFill="1" applyBorder="1" applyAlignment="1" applyProtection="1">
      <alignment horizontal="center" vertical="center" wrapText="1"/>
    </xf>
    <xf numFmtId="0" fontId="31" fillId="10" borderId="5" xfId="0" applyNumberFormat="1" applyFont="1" applyFill="1" applyBorder="1" applyAlignment="1" applyProtection="1">
      <alignment horizontal="center" vertical="center" wrapText="1"/>
    </xf>
    <xf numFmtId="0" fontId="34" fillId="0" borderId="14" xfId="0" applyNumberFormat="1" applyFont="1" applyFill="1" applyBorder="1" applyAlignment="1" applyProtection="1">
      <alignment horizontal="center" vertical="center"/>
    </xf>
    <xf numFmtId="0" fontId="34" fillId="0" borderId="13" xfId="0" applyNumberFormat="1" applyFont="1" applyFill="1" applyBorder="1" applyAlignment="1" applyProtection="1">
      <alignment horizontal="center" vertical="center"/>
    </xf>
    <xf numFmtId="0" fontId="31" fillId="0" borderId="0" xfId="0" applyNumberFormat="1" applyFont="1" applyFill="1" applyBorder="1" applyAlignment="1" applyProtection="1">
      <alignment horizontal="center" vertical="center" wrapText="1"/>
    </xf>
    <xf numFmtId="0" fontId="32" fillId="0" borderId="1" xfId="0" applyNumberFormat="1" applyFont="1" applyFill="1" applyBorder="1" applyAlignment="1" applyProtection="1">
      <alignment horizontal="center" vertical="center" wrapText="1"/>
    </xf>
    <xf numFmtId="0" fontId="31" fillId="10" borderId="4" xfId="0" applyNumberFormat="1" applyFont="1" applyFill="1" applyBorder="1" applyAlignment="1" applyProtection="1">
      <alignment horizontal="center" vertical="center"/>
    </xf>
    <xf numFmtId="0" fontId="31" fillId="10" borderId="5" xfId="0" applyNumberFormat="1" applyFont="1" applyFill="1" applyBorder="1" applyAlignment="1" applyProtection="1">
      <alignment horizontal="center" vertical="center"/>
    </xf>
    <xf numFmtId="0" fontId="31" fillId="10" borderId="6" xfId="0" applyNumberFormat="1" applyFont="1" applyFill="1" applyBorder="1" applyAlignment="1" applyProtection="1">
      <alignment horizontal="center" vertical="center" wrapText="1"/>
    </xf>
    <xf numFmtId="0" fontId="31" fillId="10" borderId="7" xfId="0" applyNumberFormat="1" applyFont="1" applyFill="1" applyBorder="1" applyAlignment="1" applyProtection="1">
      <alignment horizontal="center" vertical="center" wrapText="1"/>
    </xf>
    <xf numFmtId="0" fontId="31" fillId="10" borderId="9" xfId="0" applyNumberFormat="1" applyFont="1" applyFill="1" applyBorder="1" applyAlignment="1" applyProtection="1">
      <alignment horizontal="center" vertical="center" wrapText="1"/>
    </xf>
    <xf numFmtId="0" fontId="31" fillId="10" borderId="8" xfId="0" applyNumberFormat="1" applyFont="1" applyFill="1" applyBorder="1" applyAlignment="1" applyProtection="1">
      <alignment horizontal="center" vertical="center" wrapText="1"/>
    </xf>
    <xf numFmtId="0" fontId="31" fillId="10" borderId="15" xfId="0" applyNumberFormat="1" applyFont="1" applyFill="1" applyBorder="1" applyAlignment="1" applyProtection="1">
      <alignment horizontal="center" vertical="center" wrapText="1"/>
    </xf>
    <xf numFmtId="0" fontId="35" fillId="10" borderId="6" xfId="0" applyNumberFormat="1" applyFont="1" applyFill="1" applyBorder="1" applyAlignment="1" applyProtection="1">
      <alignment horizontal="center" vertical="center" wrapText="1"/>
    </xf>
    <xf numFmtId="0" fontId="35" fillId="10" borderId="5" xfId="0" applyNumberFormat="1" applyFont="1" applyFill="1" applyBorder="1" applyAlignment="1" applyProtection="1">
      <alignment horizontal="center" vertical="center" wrapText="1"/>
    </xf>
    <xf numFmtId="0" fontId="34" fillId="10" borderId="10" xfId="0" applyNumberFormat="1" applyFont="1" applyFill="1" applyBorder="1" applyAlignment="1" applyProtection="1">
      <alignment horizontal="center" vertical="center" wrapText="1"/>
    </xf>
    <xf numFmtId="0" fontId="34" fillId="10" borderId="1" xfId="0" applyNumberFormat="1" applyFont="1" applyFill="1" applyBorder="1" applyAlignment="1" applyProtection="1">
      <alignment horizontal="center" vertical="center" wrapText="1"/>
    </xf>
    <xf numFmtId="0" fontId="34" fillId="10" borderId="11" xfId="0" applyNumberFormat="1" applyFont="1" applyFill="1" applyBorder="1" applyAlignment="1" applyProtection="1">
      <alignment horizontal="center" vertical="center" wrapText="1"/>
    </xf>
    <xf numFmtId="0" fontId="31" fillId="10" borderId="12" xfId="0" applyNumberFormat="1" applyFont="1" applyFill="1" applyBorder="1" applyAlignment="1" applyProtection="1">
      <alignment horizontal="center" vertical="center" wrapText="1"/>
    </xf>
    <xf numFmtId="0" fontId="31" fillId="10" borderId="13" xfId="0" applyNumberFormat="1" applyFont="1" applyFill="1" applyBorder="1" applyAlignment="1" applyProtection="1">
      <alignment horizontal="center" vertical="center" wrapText="1"/>
    </xf>
    <xf numFmtId="0" fontId="20" fillId="10" borderId="22" xfId="0" applyNumberFormat="1" applyFont="1" applyFill="1" applyBorder="1" applyAlignment="1" applyProtection="1">
      <alignment horizontal="center" vertical="center" wrapText="1"/>
    </xf>
    <xf numFmtId="0" fontId="20" fillId="10" borderId="23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5" fillId="10" borderId="16" xfId="0" applyNumberFormat="1" applyFont="1" applyFill="1" applyBorder="1" applyAlignment="1" applyProtection="1">
      <alignment horizontal="center" vertical="center"/>
    </xf>
    <xf numFmtId="0" fontId="5" fillId="10" borderId="18" xfId="0" applyNumberFormat="1" applyFont="1" applyFill="1" applyBorder="1" applyAlignment="1" applyProtection="1">
      <alignment horizontal="center" vertical="center"/>
    </xf>
    <xf numFmtId="0" fontId="5" fillId="10" borderId="17" xfId="0" applyNumberFormat="1" applyFont="1" applyFill="1" applyBorder="1" applyAlignment="1" applyProtection="1">
      <alignment horizontal="center" vertical="center" wrapText="1"/>
    </xf>
    <xf numFmtId="0" fontId="5" fillId="10" borderId="20" xfId="0" applyNumberFormat="1" applyFont="1" applyFill="1" applyBorder="1" applyAlignment="1" applyProtection="1">
      <alignment horizontal="center" vertical="center" wrapText="1"/>
    </xf>
    <xf numFmtId="0" fontId="5" fillId="10" borderId="21" xfId="0" applyNumberFormat="1" applyFont="1" applyFill="1" applyBorder="1" applyAlignment="1" applyProtection="1">
      <alignment horizontal="center" vertical="center" wrapText="1"/>
    </xf>
    <xf numFmtId="0" fontId="5" fillId="10" borderId="24" xfId="0" applyNumberFormat="1" applyFont="1" applyFill="1" applyBorder="1" applyAlignment="1" applyProtection="1">
      <alignment horizontal="center" vertical="center" wrapText="1"/>
    </xf>
    <xf numFmtId="0" fontId="5" fillId="10" borderId="25" xfId="0" applyNumberFormat="1" applyFont="1" applyFill="1" applyBorder="1" applyAlignment="1" applyProtection="1">
      <alignment horizontal="center" vertical="center" wrapText="1"/>
    </xf>
    <xf numFmtId="0" fontId="20" fillId="15" borderId="17" xfId="0" applyNumberFormat="1" applyFont="1" applyFill="1" applyBorder="1" applyAlignment="1" applyProtection="1">
      <alignment horizontal="center" vertical="center" wrapText="1"/>
    </xf>
    <xf numFmtId="0" fontId="20" fillId="15" borderId="26" xfId="0" applyNumberFormat="1" applyFont="1" applyFill="1" applyBorder="1" applyAlignment="1" applyProtection="1">
      <alignment horizontal="center" vertical="center" wrapText="1"/>
    </xf>
    <xf numFmtId="0" fontId="20" fillId="15" borderId="25" xfId="0" applyNumberFormat="1" applyFont="1" applyFill="1" applyBorder="1" applyAlignment="1" applyProtection="1">
      <alignment horizontal="center" vertical="center" wrapText="1"/>
    </xf>
    <xf numFmtId="0" fontId="34" fillId="10" borderId="4" xfId="0" applyNumberFormat="1" applyFont="1" applyFill="1" applyBorder="1" applyAlignment="1" applyProtection="1">
      <alignment horizontal="center" vertical="center" wrapText="1"/>
    </xf>
    <xf numFmtId="0" fontId="34" fillId="10" borderId="5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/>
    </xf>
    <xf numFmtId="0" fontId="31" fillId="10" borderId="14" xfId="0" applyNumberFormat="1" applyFont="1" applyFill="1" applyBorder="1" applyAlignment="1" applyProtection="1">
      <alignment horizontal="center" vertical="center" wrapText="1"/>
    </xf>
    <xf numFmtId="0" fontId="35" fillId="15" borderId="12" xfId="0" applyNumberFormat="1" applyFont="1" applyFill="1" applyBorder="1" applyAlignment="1" applyProtection="1">
      <alignment horizontal="center" vertical="center" wrapText="1"/>
    </xf>
    <xf numFmtId="0" fontId="35" fillId="15" borderId="14" xfId="0" applyNumberFormat="1" applyFont="1" applyFill="1" applyBorder="1" applyAlignment="1" applyProtection="1">
      <alignment horizontal="center" vertical="center" wrapText="1"/>
    </xf>
    <xf numFmtId="0" fontId="35" fillId="15" borderId="13" xfId="0" applyNumberFormat="1" applyFont="1" applyFill="1" applyBorder="1" applyAlignment="1" applyProtection="1">
      <alignment horizontal="center" vertical="center" wrapText="1"/>
    </xf>
    <xf numFmtId="0" fontId="31" fillId="15" borderId="12" xfId="0" applyNumberFormat="1" applyFont="1" applyFill="1" applyBorder="1" applyAlignment="1" applyProtection="1">
      <alignment horizontal="center" vertical="center" wrapText="1"/>
    </xf>
    <xf numFmtId="0" fontId="31" fillId="15" borderId="14" xfId="0" applyNumberFormat="1" applyFont="1" applyFill="1" applyBorder="1" applyAlignment="1" applyProtection="1">
      <alignment horizontal="center" vertical="center" wrapText="1"/>
    </xf>
    <xf numFmtId="0" fontId="31" fillId="15" borderId="13" xfId="0" applyNumberFormat="1" applyFont="1" applyFill="1" applyBorder="1" applyAlignment="1" applyProtection="1">
      <alignment horizontal="center" vertical="center" wrapText="1"/>
    </xf>
    <xf numFmtId="0" fontId="31" fillId="10" borderId="4" xfId="0" applyNumberFormat="1" applyFont="1" applyFill="1" applyBorder="1" applyAlignment="1" applyProtection="1">
      <alignment horizontal="center" vertical="center" textRotation="90" wrapText="1"/>
    </xf>
    <xf numFmtId="0" fontId="31" fillId="10" borderId="5" xfId="0" applyNumberFormat="1" applyFont="1" applyFill="1" applyBorder="1" applyAlignment="1" applyProtection="1">
      <alignment horizontal="center" vertical="center" textRotation="90" wrapText="1"/>
    </xf>
    <xf numFmtId="0" fontId="31" fillId="15" borderId="4" xfId="0" applyNumberFormat="1" applyFont="1" applyFill="1" applyBorder="1" applyAlignment="1" applyProtection="1">
      <alignment horizontal="center" vertical="center" textRotation="90" wrapText="1"/>
    </xf>
    <xf numFmtId="0" fontId="31" fillId="15" borderId="5" xfId="0" applyNumberFormat="1" applyFont="1" applyFill="1" applyBorder="1" applyAlignment="1" applyProtection="1">
      <alignment horizontal="center" vertical="center" textRotation="90" wrapText="1"/>
    </xf>
    <xf numFmtId="0" fontId="34" fillId="15" borderId="4" xfId="0" applyNumberFormat="1" applyFont="1" applyFill="1" applyBorder="1" applyAlignment="1" applyProtection="1">
      <alignment horizontal="center" vertical="center" wrapText="1"/>
    </xf>
    <xf numFmtId="0" fontId="34" fillId="15" borderId="5" xfId="0" applyNumberFormat="1" applyFont="1" applyFill="1" applyBorder="1" applyAlignment="1" applyProtection="1">
      <alignment horizontal="center" vertical="center" wrapText="1"/>
    </xf>
    <xf numFmtId="49" fontId="42" fillId="0" borderId="2" xfId="1" applyNumberFormat="1" applyFill="1" applyBorder="1" applyAlignment="1" applyProtection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nstagram.com/yangiobod_akm?igsh=MTc0bW5pNzN3M3ZzdA==" TargetMode="External"/><Relationship Id="rId7" Type="http://schemas.openxmlformats.org/officeDocument/2006/relationships/hyperlink" Target="https://t.me/YANGIOBOD_TAKM" TargetMode="External"/><Relationship Id="rId2" Type="http://schemas.openxmlformats.org/officeDocument/2006/relationships/hyperlink" Target="https://www.facebook.com/profile.php?id=61576472685398" TargetMode="External"/><Relationship Id="rId1" Type="http://schemas.openxmlformats.org/officeDocument/2006/relationships/hyperlink" Target="https://yangiobodakm.uz/" TargetMode="External"/><Relationship Id="rId6" Type="http://schemas.openxmlformats.org/officeDocument/2006/relationships/hyperlink" Target="https://www.youtube.com/@yangiobodakm" TargetMode="External"/><Relationship Id="rId5" Type="http://schemas.openxmlformats.org/officeDocument/2006/relationships/hyperlink" Target="https://t.me/YANGIOBOD_KUTUBXONA" TargetMode="External"/><Relationship Id="rId4" Type="http://schemas.openxmlformats.org/officeDocument/2006/relationships/hyperlink" Target="https://x.com/yangiobod_TAKM?t=RHus7Ry8MU-215m0oNKOBg&amp;s=09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topLeftCell="A10" workbookViewId="0">
      <selection activeCell="B34" sqref="B34"/>
    </sheetView>
  </sheetViews>
  <sheetFormatPr defaultRowHeight="15" x14ac:dyDescent="0.25"/>
  <cols>
    <col min="2" max="2" width="27.5703125" customWidth="1"/>
    <col min="4" max="4" width="9.85546875" customWidth="1"/>
  </cols>
  <sheetData>
    <row r="1" spans="1:15" ht="18.75" x14ac:dyDescent="0.25">
      <c r="A1" s="2"/>
      <c r="B1" s="262" t="s">
        <v>0</v>
      </c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  <c r="N1" s="262"/>
      <c r="O1" s="4"/>
    </row>
    <row r="2" spans="1:15" ht="15.75" x14ac:dyDescent="0.25">
      <c r="A2" s="2"/>
      <c r="B2" s="2"/>
      <c r="C2" s="2"/>
      <c r="D2" s="2"/>
      <c r="E2" s="2"/>
      <c r="F2" s="263" t="s">
        <v>375</v>
      </c>
      <c r="G2" s="263"/>
      <c r="H2" s="263"/>
      <c r="I2" s="263"/>
      <c r="J2" s="263"/>
      <c r="K2" s="263"/>
      <c r="L2" s="2"/>
      <c r="M2" s="4"/>
      <c r="N2" s="4"/>
      <c r="O2" s="4"/>
    </row>
    <row r="3" spans="1:15" ht="15.7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64" t="s">
        <v>1</v>
      </c>
      <c r="O3" s="264"/>
    </row>
    <row r="4" spans="1:15" x14ac:dyDescent="0.25">
      <c r="A4" s="265" t="s">
        <v>2</v>
      </c>
      <c r="B4" s="265" t="s">
        <v>3</v>
      </c>
      <c r="C4" s="268" t="s">
        <v>4</v>
      </c>
      <c r="D4" s="269"/>
      <c r="E4" s="268" t="s">
        <v>5</v>
      </c>
      <c r="F4" s="269"/>
      <c r="G4" s="268" t="s">
        <v>6</v>
      </c>
      <c r="H4" s="269"/>
      <c r="I4" s="272" t="s">
        <v>7</v>
      </c>
      <c r="J4" s="273"/>
      <c r="K4" s="274"/>
      <c r="L4" s="275" t="s">
        <v>8</v>
      </c>
      <c r="M4" s="276"/>
      <c r="N4" s="275" t="s">
        <v>9</v>
      </c>
      <c r="O4" s="276"/>
    </row>
    <row r="5" spans="1:15" x14ac:dyDescent="0.25">
      <c r="A5" s="266"/>
      <c r="B5" s="266"/>
      <c r="C5" s="270"/>
      <c r="D5" s="271"/>
      <c r="E5" s="270"/>
      <c r="F5" s="271"/>
      <c r="G5" s="270"/>
      <c r="H5" s="271"/>
      <c r="I5" s="279" t="s">
        <v>10</v>
      </c>
      <c r="J5" s="280"/>
      <c r="K5" s="281" t="s">
        <v>11</v>
      </c>
      <c r="L5" s="277"/>
      <c r="M5" s="278"/>
      <c r="N5" s="277"/>
      <c r="O5" s="278"/>
    </row>
    <row r="6" spans="1:15" x14ac:dyDescent="0.25">
      <c r="A6" s="266"/>
      <c r="B6" s="266"/>
      <c r="C6" s="284" t="s">
        <v>12</v>
      </c>
      <c r="D6" s="284" t="s">
        <v>13</v>
      </c>
      <c r="E6" s="284" t="s">
        <v>12</v>
      </c>
      <c r="F6" s="284" t="s">
        <v>13</v>
      </c>
      <c r="G6" s="284" t="s">
        <v>12</v>
      </c>
      <c r="H6" s="284" t="s">
        <v>14</v>
      </c>
      <c r="I6" s="287" t="s">
        <v>12</v>
      </c>
      <c r="J6" s="287" t="s">
        <v>13</v>
      </c>
      <c r="K6" s="282"/>
      <c r="L6" s="284" t="s">
        <v>12</v>
      </c>
      <c r="M6" s="284" t="s">
        <v>13</v>
      </c>
      <c r="N6" s="284" t="str">
        <f>+L6</f>
        <v>nomda</v>
      </c>
      <c r="O6" s="284" t="str">
        <f>+M6</f>
        <v>nusxada</v>
      </c>
    </row>
    <row r="7" spans="1:15" x14ac:dyDescent="0.25">
      <c r="A7" s="266"/>
      <c r="B7" s="266"/>
      <c r="C7" s="285"/>
      <c r="D7" s="285"/>
      <c r="E7" s="285"/>
      <c r="F7" s="285"/>
      <c r="G7" s="285"/>
      <c r="H7" s="285"/>
      <c r="I7" s="288"/>
      <c r="J7" s="288"/>
      <c r="K7" s="282"/>
      <c r="L7" s="285"/>
      <c r="M7" s="285"/>
      <c r="N7" s="285"/>
      <c r="O7" s="285"/>
    </row>
    <row r="8" spans="1:15" x14ac:dyDescent="0.25">
      <c r="A8" s="267"/>
      <c r="B8" s="267"/>
      <c r="C8" s="286"/>
      <c r="D8" s="286"/>
      <c r="E8" s="286"/>
      <c r="F8" s="286"/>
      <c r="G8" s="286"/>
      <c r="H8" s="286"/>
      <c r="I8" s="289"/>
      <c r="J8" s="289"/>
      <c r="K8" s="283"/>
      <c r="L8" s="286"/>
      <c r="M8" s="286"/>
      <c r="N8" s="286"/>
      <c r="O8" s="286"/>
    </row>
    <row r="9" spans="1:15" ht="15.75" x14ac:dyDescent="0.25">
      <c r="A9" s="5" t="s">
        <v>15</v>
      </c>
      <c r="B9" s="5" t="s">
        <v>16</v>
      </c>
      <c r="C9" s="5" t="s">
        <v>17</v>
      </c>
      <c r="D9" s="5" t="s">
        <v>18</v>
      </c>
      <c r="E9" s="5" t="s">
        <v>19</v>
      </c>
      <c r="F9" s="5" t="s">
        <v>20</v>
      </c>
      <c r="G9" s="5" t="s">
        <v>21</v>
      </c>
      <c r="H9" s="5" t="s">
        <v>22</v>
      </c>
      <c r="I9" s="6" t="s">
        <v>23</v>
      </c>
      <c r="J9" s="6" t="s">
        <v>24</v>
      </c>
      <c r="K9" s="7" t="s">
        <v>25</v>
      </c>
      <c r="L9" s="8" t="s">
        <v>26</v>
      </c>
      <c r="M9" s="8" t="s">
        <v>27</v>
      </c>
      <c r="N9" s="8" t="s">
        <v>28</v>
      </c>
      <c r="O9" s="8" t="s">
        <v>29</v>
      </c>
    </row>
    <row r="10" spans="1:15" ht="15.75" x14ac:dyDescent="0.25">
      <c r="A10" s="9">
        <v>1</v>
      </c>
      <c r="B10" s="10" t="s">
        <v>30</v>
      </c>
      <c r="C10" s="11">
        <f t="shared" ref="C10:J10" si="0">C17</f>
        <v>3741</v>
      </c>
      <c r="D10" s="11">
        <f t="shared" si="0"/>
        <v>12839</v>
      </c>
      <c r="E10" s="11">
        <f t="shared" si="0"/>
        <v>4</v>
      </c>
      <c r="F10" s="11">
        <f t="shared" si="0"/>
        <v>4</v>
      </c>
      <c r="G10" s="11">
        <f t="shared" si="0"/>
        <v>6</v>
      </c>
      <c r="H10" s="11">
        <f t="shared" si="0"/>
        <v>11</v>
      </c>
      <c r="I10" s="11">
        <f t="shared" si="0"/>
        <v>30</v>
      </c>
      <c r="J10" s="11">
        <f t="shared" si="0"/>
        <v>165</v>
      </c>
      <c r="K10" s="12">
        <v>0</v>
      </c>
      <c r="L10" s="13">
        <v>0</v>
      </c>
      <c r="M10" s="13">
        <v>0</v>
      </c>
      <c r="N10" s="13">
        <f>C10+E10+G10+I10+K10+L10</f>
        <v>3781</v>
      </c>
      <c r="O10" s="13">
        <f>D10+F10+H10+J10+K10+M10</f>
        <v>13019</v>
      </c>
    </row>
    <row r="11" spans="1:15" ht="15.75" x14ac:dyDescent="0.25">
      <c r="A11" s="14"/>
      <c r="B11" s="15" t="s">
        <v>31</v>
      </c>
      <c r="C11" s="16"/>
      <c r="D11" s="16"/>
      <c r="E11" s="16"/>
      <c r="F11" s="16"/>
      <c r="G11" s="16"/>
      <c r="H11" s="16"/>
      <c r="I11" s="16"/>
      <c r="J11" s="16"/>
      <c r="K11" s="12"/>
      <c r="L11" s="16"/>
      <c r="M11" s="16"/>
      <c r="N11" s="16"/>
      <c r="O11" s="16"/>
    </row>
    <row r="12" spans="1:15" ht="15.75" x14ac:dyDescent="0.25">
      <c r="A12" s="14"/>
      <c r="B12" s="15" t="s">
        <v>32</v>
      </c>
      <c r="C12" s="16">
        <v>255</v>
      </c>
      <c r="D12" s="16">
        <v>487</v>
      </c>
      <c r="E12" s="16"/>
      <c r="F12" s="16"/>
      <c r="G12" s="16"/>
      <c r="H12" s="16"/>
      <c r="I12" s="16"/>
      <c r="J12" s="16"/>
      <c r="K12" s="12"/>
      <c r="L12" s="16"/>
      <c r="M12" s="16"/>
      <c r="N12" s="16">
        <f t="shared" ref="N12:O16" si="1">C12+E12+G12+I12+L12</f>
        <v>255</v>
      </c>
      <c r="O12" s="16">
        <f t="shared" si="1"/>
        <v>487</v>
      </c>
    </row>
    <row r="13" spans="1:15" ht="15.75" x14ac:dyDescent="0.25">
      <c r="A13" s="14"/>
      <c r="B13" s="15" t="s">
        <v>33</v>
      </c>
      <c r="C13" s="16"/>
      <c r="D13" s="16"/>
      <c r="E13" s="16"/>
      <c r="F13" s="16"/>
      <c r="G13" s="16"/>
      <c r="H13" s="16"/>
      <c r="I13" s="16"/>
      <c r="J13" s="16"/>
      <c r="K13" s="12"/>
      <c r="L13" s="16"/>
      <c r="M13" s="16"/>
      <c r="N13" s="16">
        <f t="shared" si="1"/>
        <v>0</v>
      </c>
      <c r="O13" s="16">
        <f t="shared" si="1"/>
        <v>0</v>
      </c>
    </row>
    <row r="14" spans="1:15" ht="15.75" x14ac:dyDescent="0.25">
      <c r="A14" s="14"/>
      <c r="B14" s="15" t="s">
        <v>34</v>
      </c>
      <c r="C14" s="16">
        <v>1</v>
      </c>
      <c r="D14" s="16">
        <v>2</v>
      </c>
      <c r="E14" s="16"/>
      <c r="F14" s="16"/>
      <c r="G14" s="16"/>
      <c r="H14" s="16"/>
      <c r="I14" s="16"/>
      <c r="J14" s="16"/>
      <c r="K14" s="12"/>
      <c r="L14" s="16"/>
      <c r="M14" s="16"/>
      <c r="N14" s="16">
        <f t="shared" si="1"/>
        <v>1</v>
      </c>
      <c r="O14" s="16">
        <f t="shared" si="1"/>
        <v>2</v>
      </c>
    </row>
    <row r="15" spans="1:15" ht="15.75" x14ac:dyDescent="0.25">
      <c r="A15" s="14"/>
      <c r="B15" s="15" t="s">
        <v>35</v>
      </c>
      <c r="C15" s="16"/>
      <c r="D15" s="16"/>
      <c r="E15" s="16"/>
      <c r="F15" s="16"/>
      <c r="G15" s="16"/>
      <c r="H15" s="16"/>
      <c r="I15" s="16"/>
      <c r="J15" s="16"/>
      <c r="K15" s="12"/>
      <c r="L15" s="16"/>
      <c r="M15" s="16"/>
      <c r="N15" s="16">
        <f t="shared" si="1"/>
        <v>0</v>
      </c>
      <c r="O15" s="16">
        <f t="shared" si="1"/>
        <v>0</v>
      </c>
    </row>
    <row r="16" spans="1:15" ht="15.75" x14ac:dyDescent="0.25">
      <c r="A16" s="14"/>
      <c r="B16" s="15" t="s">
        <v>36</v>
      </c>
      <c r="C16" s="16"/>
      <c r="D16" s="16"/>
      <c r="E16" s="16"/>
      <c r="F16" s="16"/>
      <c r="G16" s="16"/>
      <c r="H16" s="16"/>
      <c r="I16" s="16"/>
      <c r="J16" s="16"/>
      <c r="K16" s="12"/>
      <c r="L16" s="16"/>
      <c r="M16" s="16"/>
      <c r="N16" s="16">
        <f t="shared" si="1"/>
        <v>0</v>
      </c>
      <c r="O16" s="16">
        <f t="shared" si="1"/>
        <v>0</v>
      </c>
    </row>
    <row r="17" spans="1:15" ht="15.75" x14ac:dyDescent="0.25">
      <c r="A17" s="17" t="s">
        <v>37</v>
      </c>
      <c r="B17" s="10" t="s">
        <v>38</v>
      </c>
      <c r="C17" s="18">
        <f t="shared" ref="C17:M17" si="2">C18+C19+C20+C21+C22+C23+C24+C25+C26+C27</f>
        <v>3741</v>
      </c>
      <c r="D17" s="18">
        <f t="shared" si="2"/>
        <v>12839</v>
      </c>
      <c r="E17" s="18">
        <f t="shared" si="2"/>
        <v>4</v>
      </c>
      <c r="F17" s="18">
        <f t="shared" si="2"/>
        <v>4</v>
      </c>
      <c r="G17" s="18">
        <f t="shared" si="2"/>
        <v>6</v>
      </c>
      <c r="H17" s="18">
        <f t="shared" si="2"/>
        <v>11</v>
      </c>
      <c r="I17" s="18">
        <f t="shared" si="2"/>
        <v>30</v>
      </c>
      <c r="J17" s="18">
        <f t="shared" si="2"/>
        <v>165</v>
      </c>
      <c r="K17" s="19">
        <f t="shared" si="2"/>
        <v>0</v>
      </c>
      <c r="L17" s="18">
        <f t="shared" si="2"/>
        <v>0</v>
      </c>
      <c r="M17" s="18">
        <f t="shared" si="2"/>
        <v>0</v>
      </c>
      <c r="N17" s="11">
        <f t="shared" ref="N17:N27" si="3">C17+E17+G17+I17+K17+L17</f>
        <v>3781</v>
      </c>
      <c r="O17" s="11">
        <f t="shared" ref="O17:O27" si="4">D17+F17+H17+J17+K17+M17</f>
        <v>13019</v>
      </c>
    </row>
    <row r="18" spans="1:15" ht="15.75" x14ac:dyDescent="0.25">
      <c r="A18" s="20" t="s">
        <v>39</v>
      </c>
      <c r="B18" s="21" t="s">
        <v>40</v>
      </c>
      <c r="C18" s="22">
        <v>163</v>
      </c>
      <c r="D18" s="23">
        <v>360</v>
      </c>
      <c r="E18" s="23"/>
      <c r="F18" s="23"/>
      <c r="G18" s="23"/>
      <c r="H18" s="23"/>
      <c r="I18" s="23"/>
      <c r="J18" s="23"/>
      <c r="K18" s="24"/>
      <c r="L18" s="25"/>
      <c r="M18" s="25"/>
      <c r="N18" s="11">
        <f t="shared" si="3"/>
        <v>163</v>
      </c>
      <c r="O18" s="11">
        <f t="shared" si="4"/>
        <v>360</v>
      </c>
    </row>
    <row r="19" spans="1:15" ht="15.75" x14ac:dyDescent="0.25">
      <c r="A19" s="20" t="s">
        <v>41</v>
      </c>
      <c r="B19" s="21" t="s">
        <v>42</v>
      </c>
      <c r="C19" s="22"/>
      <c r="D19" s="23"/>
      <c r="E19" s="23"/>
      <c r="F19" s="23"/>
      <c r="G19" s="23"/>
      <c r="H19" s="23"/>
      <c r="I19" s="23"/>
      <c r="J19" s="23"/>
      <c r="K19" s="24"/>
      <c r="L19" s="25"/>
      <c r="M19" s="25"/>
      <c r="N19" s="11">
        <f t="shared" si="3"/>
        <v>0</v>
      </c>
      <c r="O19" s="11">
        <f t="shared" si="4"/>
        <v>0</v>
      </c>
    </row>
    <row r="20" spans="1:15" ht="15.75" x14ac:dyDescent="0.25">
      <c r="A20" s="20" t="s">
        <v>43</v>
      </c>
      <c r="B20" s="21" t="s">
        <v>44</v>
      </c>
      <c r="C20" s="22">
        <v>5</v>
      </c>
      <c r="D20" s="23">
        <v>11</v>
      </c>
      <c r="E20" s="23"/>
      <c r="F20" s="23"/>
      <c r="G20" s="23"/>
      <c r="H20" s="23"/>
      <c r="I20" s="23"/>
      <c r="J20" s="23"/>
      <c r="K20" s="24"/>
      <c r="L20" s="25"/>
      <c r="M20" s="25"/>
      <c r="N20" s="11">
        <f t="shared" si="3"/>
        <v>5</v>
      </c>
      <c r="O20" s="11">
        <f t="shared" si="4"/>
        <v>11</v>
      </c>
    </row>
    <row r="21" spans="1:15" ht="15.75" x14ac:dyDescent="0.25">
      <c r="A21" s="20" t="s">
        <v>45</v>
      </c>
      <c r="B21" s="26" t="s">
        <v>46</v>
      </c>
      <c r="C21" s="22">
        <v>148</v>
      </c>
      <c r="D21" s="23">
        <v>1045</v>
      </c>
      <c r="E21" s="23">
        <v>4</v>
      </c>
      <c r="F21" s="23">
        <v>4</v>
      </c>
      <c r="G21" s="23">
        <v>6</v>
      </c>
      <c r="H21" s="23">
        <v>11</v>
      </c>
      <c r="I21" s="23"/>
      <c r="J21" s="23"/>
      <c r="K21" s="24"/>
      <c r="L21" s="25"/>
      <c r="M21" s="25"/>
      <c r="N21" s="11">
        <f t="shared" si="3"/>
        <v>158</v>
      </c>
      <c r="O21" s="11">
        <f t="shared" si="4"/>
        <v>1060</v>
      </c>
    </row>
    <row r="22" spans="1:15" ht="15.75" x14ac:dyDescent="0.25">
      <c r="A22" s="20" t="s">
        <v>47</v>
      </c>
      <c r="B22" s="27" t="s">
        <v>48</v>
      </c>
      <c r="C22" s="22">
        <v>9</v>
      </c>
      <c r="D22" s="23">
        <v>46</v>
      </c>
      <c r="E22" s="23"/>
      <c r="F22" s="23"/>
      <c r="G22" s="23"/>
      <c r="H22" s="23"/>
      <c r="I22" s="23"/>
      <c r="J22" s="23"/>
      <c r="K22" s="28"/>
      <c r="L22" s="25"/>
      <c r="M22" s="25"/>
      <c r="N22" s="11">
        <f t="shared" si="3"/>
        <v>9</v>
      </c>
      <c r="O22" s="11">
        <f t="shared" si="4"/>
        <v>46</v>
      </c>
    </row>
    <row r="23" spans="1:15" ht="30" x14ac:dyDescent="0.25">
      <c r="A23" s="29" t="s">
        <v>49</v>
      </c>
      <c r="B23" s="30" t="s">
        <v>50</v>
      </c>
      <c r="C23" s="31">
        <v>79</v>
      </c>
      <c r="D23" s="32">
        <v>320</v>
      </c>
      <c r="E23" s="32"/>
      <c r="F23" s="32"/>
      <c r="G23" s="32"/>
      <c r="H23" s="32"/>
      <c r="I23" s="32"/>
      <c r="J23" s="32"/>
      <c r="K23" s="33"/>
      <c r="L23" s="25"/>
      <c r="M23" s="25"/>
      <c r="N23" s="11">
        <f t="shared" si="3"/>
        <v>79</v>
      </c>
      <c r="O23" s="11">
        <f t="shared" si="4"/>
        <v>320</v>
      </c>
    </row>
    <row r="24" spans="1:15" ht="15.75" x14ac:dyDescent="0.25">
      <c r="A24" s="20" t="s">
        <v>51</v>
      </c>
      <c r="B24" s="34" t="s">
        <v>52</v>
      </c>
      <c r="C24" s="31">
        <v>27</v>
      </c>
      <c r="D24" s="32">
        <v>126</v>
      </c>
      <c r="E24" s="32"/>
      <c r="F24" s="32"/>
      <c r="G24" s="32"/>
      <c r="H24" s="32"/>
      <c r="I24" s="32"/>
      <c r="J24" s="32"/>
      <c r="K24" s="33"/>
      <c r="L24" s="25"/>
      <c r="M24" s="25"/>
      <c r="N24" s="11">
        <f t="shared" si="3"/>
        <v>27</v>
      </c>
      <c r="O24" s="11">
        <f t="shared" si="4"/>
        <v>126</v>
      </c>
    </row>
    <row r="25" spans="1:15" ht="15.75" x14ac:dyDescent="0.25">
      <c r="A25" s="20" t="s">
        <v>53</v>
      </c>
      <c r="B25" s="35" t="s">
        <v>54</v>
      </c>
      <c r="C25" s="31">
        <v>41</v>
      </c>
      <c r="D25" s="32">
        <v>95</v>
      </c>
      <c r="E25" s="32"/>
      <c r="F25" s="32"/>
      <c r="G25" s="32"/>
      <c r="H25" s="32"/>
      <c r="I25" s="32"/>
      <c r="J25" s="32"/>
      <c r="K25" s="33"/>
      <c r="L25" s="25"/>
      <c r="M25" s="25"/>
      <c r="N25" s="11">
        <f t="shared" si="3"/>
        <v>41</v>
      </c>
      <c r="O25" s="11">
        <f t="shared" si="4"/>
        <v>95</v>
      </c>
    </row>
    <row r="26" spans="1:15" ht="15.75" x14ac:dyDescent="0.25">
      <c r="A26" s="20" t="s">
        <v>55</v>
      </c>
      <c r="B26" s="35" t="s">
        <v>56</v>
      </c>
      <c r="C26" s="31">
        <v>3248</v>
      </c>
      <c r="D26" s="32">
        <v>10776</v>
      </c>
      <c r="E26" s="32"/>
      <c r="F26" s="32"/>
      <c r="G26" s="32"/>
      <c r="H26" s="32"/>
      <c r="I26" s="32">
        <v>30</v>
      </c>
      <c r="J26" s="32">
        <v>165</v>
      </c>
      <c r="K26" s="33"/>
      <c r="L26" s="25"/>
      <c r="M26" s="25"/>
      <c r="N26" s="11">
        <f t="shared" si="3"/>
        <v>3278</v>
      </c>
      <c r="O26" s="11">
        <f t="shared" si="4"/>
        <v>10941</v>
      </c>
    </row>
    <row r="27" spans="1:15" ht="15.75" x14ac:dyDescent="0.25">
      <c r="A27" s="20" t="s">
        <v>57</v>
      </c>
      <c r="B27" s="21" t="s">
        <v>58</v>
      </c>
      <c r="C27" s="31">
        <v>21</v>
      </c>
      <c r="D27" s="32">
        <v>60</v>
      </c>
      <c r="E27" s="32"/>
      <c r="F27" s="32"/>
      <c r="G27" s="32"/>
      <c r="H27" s="32"/>
      <c r="I27" s="32"/>
      <c r="J27" s="32"/>
      <c r="K27" s="33"/>
      <c r="L27" s="25"/>
      <c r="M27" s="25"/>
      <c r="N27" s="11">
        <f t="shared" si="3"/>
        <v>21</v>
      </c>
      <c r="O27" s="11">
        <f t="shared" si="4"/>
        <v>60</v>
      </c>
    </row>
    <row r="28" spans="1:15" ht="15.75" x14ac:dyDescent="0.25">
      <c r="A28" s="36" t="s">
        <v>59</v>
      </c>
      <c r="B28" s="37" t="s">
        <v>60</v>
      </c>
      <c r="C28" s="13">
        <f t="shared" ref="C28:J28" si="5">C29+C32+C33</f>
        <v>3741</v>
      </c>
      <c r="D28" s="13">
        <f t="shared" si="5"/>
        <v>12839</v>
      </c>
      <c r="E28" s="13">
        <f t="shared" si="5"/>
        <v>4</v>
      </c>
      <c r="F28" s="13">
        <f t="shared" si="5"/>
        <v>4</v>
      </c>
      <c r="G28" s="13">
        <f t="shared" si="5"/>
        <v>6</v>
      </c>
      <c r="H28" s="13">
        <f t="shared" si="5"/>
        <v>11</v>
      </c>
      <c r="I28" s="13">
        <f t="shared" si="5"/>
        <v>30</v>
      </c>
      <c r="J28" s="13">
        <f t="shared" si="5"/>
        <v>165</v>
      </c>
      <c r="K28" s="12"/>
      <c r="L28" s="13">
        <f>L29+L32+L33</f>
        <v>0</v>
      </c>
      <c r="M28" s="13">
        <f>M29+M32+M33</f>
        <v>0</v>
      </c>
      <c r="N28" s="13">
        <f t="shared" ref="N28:N36" si="6">L28+K28+I28+G28+E28+C28</f>
        <v>3781</v>
      </c>
      <c r="O28" s="13">
        <f t="shared" ref="O28:O36" si="7">M28+K28+J28+H28+F28+D28</f>
        <v>13019</v>
      </c>
    </row>
    <row r="29" spans="1:15" ht="15.75" x14ac:dyDescent="0.25">
      <c r="A29" s="38" t="s">
        <v>61</v>
      </c>
      <c r="B29" s="39" t="s">
        <v>62</v>
      </c>
      <c r="C29" s="40">
        <f t="shared" ref="C29:M29" si="8">C30+C31</f>
        <v>3495</v>
      </c>
      <c r="D29" s="40">
        <f t="shared" si="8"/>
        <v>11916</v>
      </c>
      <c r="E29" s="40">
        <f t="shared" si="8"/>
        <v>4</v>
      </c>
      <c r="F29" s="40">
        <f t="shared" si="8"/>
        <v>4</v>
      </c>
      <c r="G29" s="40">
        <f t="shared" si="8"/>
        <v>5</v>
      </c>
      <c r="H29" s="40">
        <f t="shared" si="8"/>
        <v>10</v>
      </c>
      <c r="I29" s="40">
        <f t="shared" si="8"/>
        <v>30</v>
      </c>
      <c r="J29" s="40">
        <f t="shared" si="8"/>
        <v>165</v>
      </c>
      <c r="K29" s="12">
        <f t="shared" si="8"/>
        <v>0</v>
      </c>
      <c r="L29" s="40">
        <f t="shared" si="8"/>
        <v>0</v>
      </c>
      <c r="M29" s="40">
        <f t="shared" si="8"/>
        <v>0</v>
      </c>
      <c r="N29" s="13">
        <f t="shared" si="6"/>
        <v>3534</v>
      </c>
      <c r="O29" s="13">
        <f t="shared" si="7"/>
        <v>12095</v>
      </c>
    </row>
    <row r="30" spans="1:15" ht="15.75" x14ac:dyDescent="0.25">
      <c r="A30" s="29" t="s">
        <v>63</v>
      </c>
      <c r="B30" s="21" t="s">
        <v>64</v>
      </c>
      <c r="C30" s="41">
        <v>2078</v>
      </c>
      <c r="D30" s="41">
        <v>6081</v>
      </c>
      <c r="E30" s="42">
        <v>3</v>
      </c>
      <c r="F30" s="42">
        <v>3</v>
      </c>
      <c r="G30" s="42">
        <v>2</v>
      </c>
      <c r="H30" s="42">
        <v>2</v>
      </c>
      <c r="I30" s="43">
        <v>30</v>
      </c>
      <c r="J30" s="43">
        <v>165</v>
      </c>
      <c r="K30" s="44"/>
      <c r="L30" s="45"/>
      <c r="M30" s="45"/>
      <c r="N30" s="13">
        <f t="shared" si="6"/>
        <v>2113</v>
      </c>
      <c r="O30" s="13">
        <f t="shared" si="7"/>
        <v>6251</v>
      </c>
    </row>
    <row r="31" spans="1:15" ht="15.75" x14ac:dyDescent="0.25">
      <c r="A31" s="29" t="s">
        <v>65</v>
      </c>
      <c r="B31" s="21" t="s">
        <v>66</v>
      </c>
      <c r="C31" s="41">
        <v>1417</v>
      </c>
      <c r="D31" s="41">
        <v>5835</v>
      </c>
      <c r="E31" s="42">
        <v>1</v>
      </c>
      <c r="F31" s="42">
        <v>1</v>
      </c>
      <c r="G31" s="42">
        <v>3</v>
      </c>
      <c r="H31" s="42">
        <v>8</v>
      </c>
      <c r="I31" s="43"/>
      <c r="J31" s="43"/>
      <c r="K31" s="44"/>
      <c r="L31" s="45"/>
      <c r="M31" s="45"/>
      <c r="N31" s="13">
        <f t="shared" si="6"/>
        <v>1421</v>
      </c>
      <c r="O31" s="13">
        <f t="shared" si="7"/>
        <v>5844</v>
      </c>
    </row>
    <row r="32" spans="1:15" ht="15.75" x14ac:dyDescent="0.25">
      <c r="A32" s="46" t="s">
        <v>67</v>
      </c>
      <c r="B32" s="47" t="s">
        <v>68</v>
      </c>
      <c r="C32" s="48">
        <v>0</v>
      </c>
      <c r="D32" s="48">
        <v>0</v>
      </c>
      <c r="E32" s="48"/>
      <c r="F32" s="48"/>
      <c r="G32" s="48"/>
      <c r="H32" s="48"/>
      <c r="I32" s="48"/>
      <c r="J32" s="48"/>
      <c r="K32" s="48"/>
      <c r="L32" s="49"/>
      <c r="M32" s="49"/>
      <c r="N32" s="13">
        <f t="shared" si="6"/>
        <v>0</v>
      </c>
      <c r="O32" s="13">
        <f t="shared" si="7"/>
        <v>0</v>
      </c>
    </row>
    <row r="33" spans="1:15" ht="15.75" x14ac:dyDescent="0.25">
      <c r="A33" s="38" t="s">
        <v>69</v>
      </c>
      <c r="B33" s="39" t="s">
        <v>70</v>
      </c>
      <c r="C33" s="40">
        <f t="shared" ref="C33:J33" si="9">C34+C35+C36</f>
        <v>246</v>
      </c>
      <c r="D33" s="40">
        <f t="shared" si="9"/>
        <v>923</v>
      </c>
      <c r="E33" s="40">
        <f t="shared" si="9"/>
        <v>0</v>
      </c>
      <c r="F33" s="40">
        <f t="shared" si="9"/>
        <v>0</v>
      </c>
      <c r="G33" s="40">
        <f t="shared" si="9"/>
        <v>1</v>
      </c>
      <c r="H33" s="40">
        <f t="shared" si="9"/>
        <v>1</v>
      </c>
      <c r="I33" s="40">
        <f t="shared" si="9"/>
        <v>0</v>
      </c>
      <c r="J33" s="40">
        <f t="shared" si="9"/>
        <v>0</v>
      </c>
      <c r="K33" s="12"/>
      <c r="L33" s="40">
        <f>L34+L35+L36</f>
        <v>0</v>
      </c>
      <c r="M33" s="40">
        <f>M34+M35+M36</f>
        <v>0</v>
      </c>
      <c r="N33" s="13">
        <f t="shared" si="6"/>
        <v>247</v>
      </c>
      <c r="O33" s="13">
        <f t="shared" si="7"/>
        <v>924</v>
      </c>
    </row>
    <row r="34" spans="1:15" ht="15.75" x14ac:dyDescent="0.25">
      <c r="A34" s="50" t="s">
        <v>71</v>
      </c>
      <c r="B34" s="51" t="s">
        <v>72</v>
      </c>
      <c r="C34" s="52">
        <v>226</v>
      </c>
      <c r="D34" s="52">
        <v>827</v>
      </c>
      <c r="E34" s="52"/>
      <c r="F34" s="52"/>
      <c r="G34" s="52"/>
      <c r="H34" s="52"/>
      <c r="I34" s="52"/>
      <c r="J34" s="52"/>
      <c r="K34" s="52"/>
      <c r="L34" s="52"/>
      <c r="M34" s="52"/>
      <c r="N34" s="53">
        <f t="shared" si="6"/>
        <v>226</v>
      </c>
      <c r="O34" s="53">
        <f t="shared" si="7"/>
        <v>827</v>
      </c>
    </row>
    <row r="35" spans="1:15" ht="15.75" x14ac:dyDescent="0.25">
      <c r="A35" s="29" t="s">
        <v>73</v>
      </c>
      <c r="B35" s="21" t="s">
        <v>74</v>
      </c>
      <c r="C35" s="41">
        <v>13</v>
      </c>
      <c r="D35" s="41">
        <v>83</v>
      </c>
      <c r="E35" s="41"/>
      <c r="F35" s="41"/>
      <c r="G35" s="41"/>
      <c r="H35" s="41"/>
      <c r="I35" s="41"/>
      <c r="J35" s="41"/>
      <c r="K35" s="44"/>
      <c r="L35" s="45"/>
      <c r="M35" s="45"/>
      <c r="N35" s="53">
        <f t="shared" si="6"/>
        <v>13</v>
      </c>
      <c r="O35" s="53">
        <f t="shared" si="7"/>
        <v>83</v>
      </c>
    </row>
    <row r="36" spans="1:15" ht="15.75" x14ac:dyDescent="0.25">
      <c r="A36" s="29" t="s">
        <v>75</v>
      </c>
      <c r="B36" s="21" t="s">
        <v>76</v>
      </c>
      <c r="C36" s="41">
        <v>7</v>
      </c>
      <c r="D36" s="41">
        <v>13</v>
      </c>
      <c r="E36" s="41"/>
      <c r="F36" s="41"/>
      <c r="G36" s="41">
        <v>1</v>
      </c>
      <c r="H36" s="41">
        <v>1</v>
      </c>
      <c r="I36" s="41"/>
      <c r="J36" s="41"/>
      <c r="K36" s="44"/>
      <c r="L36" s="45"/>
      <c r="M36" s="45"/>
      <c r="N36" s="53">
        <f t="shared" si="6"/>
        <v>8</v>
      </c>
      <c r="O36" s="53">
        <f t="shared" si="7"/>
        <v>14</v>
      </c>
    </row>
    <row r="37" spans="1:15" ht="28.5" x14ac:dyDescent="0.25">
      <c r="A37" s="54" t="s">
        <v>77</v>
      </c>
      <c r="B37" s="55" t="s">
        <v>392</v>
      </c>
      <c r="C37" s="56">
        <f t="shared" ref="C37:J37" si="10">C39+C40+C41</f>
        <v>264</v>
      </c>
      <c r="D37" s="56">
        <f t="shared" si="10"/>
        <v>1268</v>
      </c>
      <c r="E37" s="56">
        <f t="shared" si="10"/>
        <v>0</v>
      </c>
      <c r="F37" s="56">
        <f t="shared" si="10"/>
        <v>0</v>
      </c>
      <c r="G37" s="56">
        <f t="shared" si="10"/>
        <v>1</v>
      </c>
      <c r="H37" s="56">
        <f t="shared" si="10"/>
        <v>1</v>
      </c>
      <c r="I37" s="56">
        <f t="shared" si="10"/>
        <v>0</v>
      </c>
      <c r="J37" s="56">
        <f t="shared" si="10"/>
        <v>0</v>
      </c>
      <c r="K37" s="57"/>
      <c r="L37" s="56">
        <f>L39+L40+L41</f>
        <v>0</v>
      </c>
      <c r="M37" s="56">
        <f>M39+M40+M41</f>
        <v>0</v>
      </c>
      <c r="N37" s="58">
        <f>C37+E37+G37+I37+K37+L37</f>
        <v>265</v>
      </c>
      <c r="O37" s="59">
        <f>D37+F37+H37+J37+K37+M37</f>
        <v>1269</v>
      </c>
    </row>
    <row r="38" spans="1:15" ht="15.75" x14ac:dyDescent="0.25">
      <c r="A38" s="60"/>
      <c r="B38" s="21" t="s">
        <v>31</v>
      </c>
      <c r="C38" s="61"/>
      <c r="D38" s="61"/>
      <c r="E38" s="61"/>
      <c r="F38" s="61"/>
      <c r="G38" s="61"/>
      <c r="H38" s="61"/>
      <c r="I38" s="61"/>
      <c r="J38" s="61"/>
      <c r="K38" s="62"/>
      <c r="L38" s="63"/>
      <c r="M38" s="63"/>
      <c r="N38" s="64"/>
      <c r="O38" s="52"/>
    </row>
    <row r="39" spans="1:15" ht="15.75" x14ac:dyDescent="0.25">
      <c r="A39" s="29" t="s">
        <v>78</v>
      </c>
      <c r="B39" s="65" t="s">
        <v>79</v>
      </c>
      <c r="C39" s="32">
        <v>152</v>
      </c>
      <c r="D39" s="32">
        <v>567</v>
      </c>
      <c r="E39" s="32"/>
      <c r="F39" s="32"/>
      <c r="G39" s="32">
        <v>1</v>
      </c>
      <c r="H39" s="32">
        <v>1</v>
      </c>
      <c r="I39" s="32"/>
      <c r="J39" s="32"/>
      <c r="K39" s="33"/>
      <c r="L39" s="25"/>
      <c r="M39" s="25"/>
      <c r="N39" s="66">
        <f>C39+E39+G39+I39+K39+L39</f>
        <v>153</v>
      </c>
      <c r="O39" s="56">
        <f>D39+F39+H39+J39+K39+M39</f>
        <v>568</v>
      </c>
    </row>
    <row r="40" spans="1:15" ht="15.75" x14ac:dyDescent="0.25">
      <c r="A40" s="29" t="s">
        <v>80</v>
      </c>
      <c r="B40" s="21" t="s">
        <v>81</v>
      </c>
      <c r="C40" s="67">
        <v>112</v>
      </c>
      <c r="D40" s="67">
        <v>701</v>
      </c>
      <c r="E40" s="67"/>
      <c r="F40" s="67"/>
      <c r="G40" s="67"/>
      <c r="H40" s="67"/>
      <c r="I40" s="67"/>
      <c r="J40" s="67"/>
      <c r="K40" s="57"/>
      <c r="L40" s="67"/>
      <c r="M40" s="67"/>
      <c r="N40" s="66">
        <f>C40+E40+G40+I40+K40+L40</f>
        <v>112</v>
      </c>
      <c r="O40" s="56">
        <f>D40+F40+H40+J40+K40+M40</f>
        <v>701</v>
      </c>
    </row>
    <row r="41" spans="1:15" ht="15.75" x14ac:dyDescent="0.25">
      <c r="A41" s="68" t="s">
        <v>82</v>
      </c>
      <c r="B41" s="69" t="s">
        <v>83</v>
      </c>
      <c r="C41" s="69"/>
      <c r="D41" s="69"/>
      <c r="E41" s="69"/>
      <c r="F41" s="69"/>
      <c r="G41" s="69"/>
      <c r="H41" s="69"/>
      <c r="I41" s="69"/>
      <c r="J41" s="69"/>
      <c r="K41" s="57"/>
      <c r="L41" s="69"/>
      <c r="M41" s="69"/>
      <c r="N41" s="66">
        <f>C41+E41+G41+I41+K41+L41</f>
        <v>0</v>
      </c>
      <c r="O41" s="56">
        <f>D41+F41+H41+J41+K41+M41</f>
        <v>0</v>
      </c>
    </row>
  </sheetData>
  <mergeCells count="25">
    <mergeCell ref="L6:L8"/>
    <mergeCell ref="M6:M8"/>
    <mergeCell ref="N6:N8"/>
    <mergeCell ref="O6:O8"/>
    <mergeCell ref="F6:F8"/>
    <mergeCell ref="G6:G8"/>
    <mergeCell ref="H6:H8"/>
    <mergeCell ref="I6:I8"/>
    <mergeCell ref="J6:J8"/>
    <mergeCell ref="B1:N1"/>
    <mergeCell ref="F2:K2"/>
    <mergeCell ref="N3:O3"/>
    <mergeCell ref="A4:A8"/>
    <mergeCell ref="B4:B8"/>
    <mergeCell ref="C4:D5"/>
    <mergeCell ref="E4:F5"/>
    <mergeCell ref="G4:H5"/>
    <mergeCell ref="I4:K4"/>
    <mergeCell ref="L4:M5"/>
    <mergeCell ref="N4:O5"/>
    <mergeCell ref="I5:J5"/>
    <mergeCell ref="K5:K8"/>
    <mergeCell ref="C6:C8"/>
    <mergeCell ref="D6:D8"/>
    <mergeCell ref="E6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"/>
  <sheetViews>
    <sheetView workbookViewId="0">
      <selection activeCell="C22" sqref="C22"/>
    </sheetView>
  </sheetViews>
  <sheetFormatPr defaultRowHeight="15" x14ac:dyDescent="0.25"/>
  <cols>
    <col min="2" max="2" width="23.85546875" customWidth="1"/>
    <col min="15" max="15" width="12.5703125" customWidth="1"/>
    <col min="16" max="16" width="13.140625" customWidth="1"/>
    <col min="17" max="17" width="13.5703125" customWidth="1"/>
  </cols>
  <sheetData>
    <row r="1" spans="1:20" ht="18.75" x14ac:dyDescent="0.25">
      <c r="A1" s="262" t="s">
        <v>84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  <c r="N1" s="262"/>
      <c r="O1" s="262"/>
      <c r="P1" s="262"/>
      <c r="Q1" s="262"/>
      <c r="R1" s="262"/>
      <c r="S1" s="2"/>
    </row>
    <row r="2" spans="1:20" ht="18.75" x14ac:dyDescent="0.25">
      <c r="A2" s="3"/>
      <c r="B2" s="3"/>
      <c r="C2" s="3"/>
      <c r="D2" s="298" t="s">
        <v>374</v>
      </c>
      <c r="E2" s="298"/>
      <c r="F2" s="298"/>
      <c r="G2" s="298"/>
      <c r="H2" s="298"/>
      <c r="I2" s="298"/>
      <c r="J2" s="70"/>
      <c r="K2" s="3"/>
      <c r="L2" s="3"/>
      <c r="M2" s="3"/>
      <c r="N2" s="3"/>
      <c r="O2" s="3"/>
      <c r="P2" s="3"/>
      <c r="Q2" s="3"/>
      <c r="R2" s="3"/>
      <c r="S2" s="2"/>
    </row>
    <row r="3" spans="1:20" ht="15.7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71" t="s">
        <v>85</v>
      </c>
    </row>
    <row r="4" spans="1:20" ht="15.75" x14ac:dyDescent="0.25">
      <c r="A4" s="265" t="s">
        <v>86</v>
      </c>
      <c r="B4" s="299"/>
      <c r="C4" s="302"/>
      <c r="D4" s="303"/>
      <c r="E4" s="303"/>
      <c r="F4" s="303"/>
      <c r="G4" s="303"/>
      <c r="H4" s="303"/>
      <c r="I4" s="303"/>
      <c r="J4" s="303"/>
      <c r="K4" s="303"/>
      <c r="L4" s="303"/>
      <c r="M4" s="303"/>
      <c r="N4" s="303"/>
      <c r="O4" s="303"/>
      <c r="P4" s="303"/>
      <c r="Q4" s="303"/>
      <c r="R4" s="303"/>
      <c r="S4" s="304"/>
    </row>
    <row r="5" spans="1:20" ht="15.75" x14ac:dyDescent="0.25">
      <c r="A5" s="266"/>
      <c r="B5" s="300"/>
      <c r="C5" s="305" t="s">
        <v>87</v>
      </c>
      <c r="D5" s="306"/>
      <c r="E5" s="306"/>
      <c r="F5" s="306"/>
      <c r="G5" s="307"/>
      <c r="H5" s="72"/>
      <c r="I5" s="308" t="s">
        <v>88</v>
      </c>
      <c r="J5" s="309"/>
      <c r="K5" s="309"/>
      <c r="L5" s="309"/>
      <c r="M5" s="309"/>
      <c r="N5" s="309"/>
      <c r="O5" s="309"/>
      <c r="P5" s="309"/>
      <c r="Q5" s="309"/>
      <c r="R5" s="310"/>
      <c r="S5" s="311" t="s">
        <v>9</v>
      </c>
    </row>
    <row r="6" spans="1:20" ht="15.75" x14ac:dyDescent="0.25">
      <c r="A6" s="266"/>
      <c r="B6" s="300"/>
      <c r="C6" s="292" t="s">
        <v>89</v>
      </c>
      <c r="D6" s="292" t="s">
        <v>90</v>
      </c>
      <c r="E6" s="290" t="s">
        <v>91</v>
      </c>
      <c r="F6" s="290" t="s">
        <v>92</v>
      </c>
      <c r="G6" s="292" t="s">
        <v>93</v>
      </c>
      <c r="H6" s="292" t="s">
        <v>9</v>
      </c>
      <c r="I6" s="294" t="s">
        <v>94</v>
      </c>
      <c r="J6" s="295"/>
      <c r="K6" s="296" t="s">
        <v>95</v>
      </c>
      <c r="L6" s="297"/>
      <c r="M6" s="305" t="s">
        <v>31</v>
      </c>
      <c r="N6" s="306"/>
      <c r="O6" s="306"/>
      <c r="P6" s="307"/>
      <c r="Q6" s="314" t="s">
        <v>96</v>
      </c>
      <c r="R6" s="316" t="s">
        <v>97</v>
      </c>
      <c r="S6" s="312"/>
    </row>
    <row r="7" spans="1:20" ht="42.75" x14ac:dyDescent="0.25">
      <c r="A7" s="267"/>
      <c r="B7" s="301"/>
      <c r="C7" s="293"/>
      <c r="D7" s="293"/>
      <c r="E7" s="291"/>
      <c r="F7" s="291"/>
      <c r="G7" s="293"/>
      <c r="H7" s="293"/>
      <c r="I7" s="73" t="s">
        <v>98</v>
      </c>
      <c r="J7" s="73" t="s">
        <v>99</v>
      </c>
      <c r="K7" s="72" t="s">
        <v>100</v>
      </c>
      <c r="L7" s="72" t="s">
        <v>101</v>
      </c>
      <c r="M7" s="72" t="s">
        <v>102</v>
      </c>
      <c r="N7" s="72" t="s">
        <v>103</v>
      </c>
      <c r="O7" s="72" t="s">
        <v>104</v>
      </c>
      <c r="P7" s="72" t="s">
        <v>105</v>
      </c>
      <c r="Q7" s="315"/>
      <c r="R7" s="317"/>
      <c r="S7" s="313"/>
      <c r="T7" t="s">
        <v>377</v>
      </c>
    </row>
    <row r="8" spans="1:20" ht="15.75" x14ac:dyDescent="0.25">
      <c r="A8" s="74" t="s">
        <v>106</v>
      </c>
      <c r="B8" s="74" t="s">
        <v>16</v>
      </c>
      <c r="C8" s="74" t="s">
        <v>17</v>
      </c>
      <c r="D8" s="74" t="s">
        <v>18</v>
      </c>
      <c r="E8" s="74" t="s">
        <v>19</v>
      </c>
      <c r="F8" s="74" t="s">
        <v>20</v>
      </c>
      <c r="G8" s="74" t="s">
        <v>21</v>
      </c>
      <c r="H8" s="74" t="s">
        <v>22</v>
      </c>
      <c r="I8" s="74" t="s">
        <v>23</v>
      </c>
      <c r="J8" s="74" t="s">
        <v>24</v>
      </c>
      <c r="K8" s="5" t="s">
        <v>25</v>
      </c>
      <c r="L8" s="5" t="s">
        <v>107</v>
      </c>
      <c r="M8" s="5" t="s">
        <v>108</v>
      </c>
      <c r="N8" s="5" t="s">
        <v>26</v>
      </c>
      <c r="O8" s="5" t="s">
        <v>27</v>
      </c>
      <c r="P8" s="5" t="s">
        <v>28</v>
      </c>
      <c r="Q8" s="5" t="s">
        <v>29</v>
      </c>
      <c r="R8" s="5" t="s">
        <v>109</v>
      </c>
      <c r="S8" s="5" t="s">
        <v>110</v>
      </c>
    </row>
    <row r="9" spans="1:20" ht="15.75" x14ac:dyDescent="0.25">
      <c r="A9" s="75">
        <v>1</v>
      </c>
      <c r="B9" s="76" t="s">
        <v>111</v>
      </c>
      <c r="C9" s="77">
        <v>3089</v>
      </c>
      <c r="D9" s="77">
        <v>2091</v>
      </c>
      <c r="E9" s="77">
        <v>1191</v>
      </c>
      <c r="F9" s="77">
        <v>245</v>
      </c>
      <c r="G9" s="77">
        <v>87</v>
      </c>
      <c r="H9" s="77">
        <f>C9+D9+E9+F9+G9</f>
        <v>6703</v>
      </c>
      <c r="I9" s="77">
        <v>3679</v>
      </c>
      <c r="J9" s="77">
        <v>1023</v>
      </c>
      <c r="K9" s="77">
        <f t="shared" ref="K9:P9" si="0">K14+K15+K16</f>
        <v>479</v>
      </c>
      <c r="L9" s="77">
        <f t="shared" si="0"/>
        <v>0</v>
      </c>
      <c r="M9" s="77">
        <f t="shared" si="0"/>
        <v>0</v>
      </c>
      <c r="N9" s="77">
        <f t="shared" si="0"/>
        <v>0</v>
      </c>
      <c r="O9" s="77">
        <f t="shared" si="0"/>
        <v>0</v>
      </c>
      <c r="P9" s="77">
        <f t="shared" si="0"/>
        <v>0</v>
      </c>
      <c r="Q9" s="77">
        <v>453</v>
      </c>
      <c r="R9" s="77">
        <v>1069</v>
      </c>
      <c r="S9" s="77">
        <f>I9+J9+K9+L9+M9+N9+O9+P9+Q9+R9</f>
        <v>6703</v>
      </c>
    </row>
    <row r="10" spans="1:20" ht="15.75" x14ac:dyDescent="0.25">
      <c r="A10" s="78"/>
      <c r="B10" s="27" t="s">
        <v>31</v>
      </c>
      <c r="C10" s="79"/>
      <c r="D10" s="79"/>
      <c r="E10" s="79"/>
      <c r="F10" s="79"/>
      <c r="G10" s="79"/>
      <c r="H10" s="77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7"/>
    </row>
    <row r="11" spans="1:20" ht="15.75" x14ac:dyDescent="0.25">
      <c r="A11" s="80" t="s">
        <v>112</v>
      </c>
      <c r="B11" s="27" t="s">
        <v>113</v>
      </c>
      <c r="C11" s="81">
        <f>C12+C13</f>
        <v>3089</v>
      </c>
      <c r="D11" s="81">
        <f>D12+D13</f>
        <v>2091</v>
      </c>
      <c r="E11" s="81">
        <f>E12+E13</f>
        <v>1191</v>
      </c>
      <c r="F11" s="81">
        <f>F12+F13</f>
        <v>245</v>
      </c>
      <c r="G11" s="81">
        <f>G12+G13</f>
        <v>87</v>
      </c>
      <c r="H11" s="77">
        <f t="shared" ref="H11:H16" si="1">C11+D11+E11+F11+G11</f>
        <v>6703</v>
      </c>
      <c r="I11" s="81">
        <f t="shared" ref="I11:R11" si="2">I12+I13</f>
        <v>3679</v>
      </c>
      <c r="J11" s="81">
        <f t="shared" si="2"/>
        <v>1023</v>
      </c>
      <c r="K11" s="81">
        <f t="shared" si="2"/>
        <v>479</v>
      </c>
      <c r="L11" s="81">
        <f t="shared" si="2"/>
        <v>0</v>
      </c>
      <c r="M11" s="81">
        <f t="shared" si="2"/>
        <v>0</v>
      </c>
      <c r="N11" s="81">
        <f t="shared" si="2"/>
        <v>0</v>
      </c>
      <c r="O11" s="81">
        <f t="shared" si="2"/>
        <v>0</v>
      </c>
      <c r="P11" s="81">
        <f t="shared" si="2"/>
        <v>0</v>
      </c>
      <c r="Q11" s="81">
        <f t="shared" si="2"/>
        <v>453</v>
      </c>
      <c r="R11" s="81">
        <f t="shared" si="2"/>
        <v>1069</v>
      </c>
      <c r="S11" s="77">
        <f t="shared" ref="S11:S16" si="3">I11+J11+K11+L11+M11+N11+O11+P11+Q11+R11</f>
        <v>6703</v>
      </c>
    </row>
    <row r="12" spans="1:20" ht="15.75" x14ac:dyDescent="0.25">
      <c r="A12" s="80" t="s">
        <v>114</v>
      </c>
      <c r="B12" s="27" t="s">
        <v>115</v>
      </c>
      <c r="C12" s="79">
        <v>1099</v>
      </c>
      <c r="D12" s="79">
        <v>907</v>
      </c>
      <c r="E12" s="79">
        <v>609</v>
      </c>
      <c r="F12" s="79">
        <v>99</v>
      </c>
      <c r="G12" s="79">
        <v>38</v>
      </c>
      <c r="H12" s="77">
        <f t="shared" si="1"/>
        <v>2752</v>
      </c>
      <c r="I12" s="79">
        <v>1403</v>
      </c>
      <c r="J12" s="79">
        <v>391</v>
      </c>
      <c r="K12" s="79">
        <v>198</v>
      </c>
      <c r="L12" s="79">
        <v>0</v>
      </c>
      <c r="M12" s="79">
        <v>0</v>
      </c>
      <c r="N12" s="79">
        <v>0</v>
      </c>
      <c r="O12" s="79">
        <v>0</v>
      </c>
      <c r="P12" s="79">
        <v>0</v>
      </c>
      <c r="Q12" s="79">
        <v>179</v>
      </c>
      <c r="R12" s="79">
        <v>581</v>
      </c>
      <c r="S12" s="77">
        <f t="shared" si="3"/>
        <v>2752</v>
      </c>
    </row>
    <row r="13" spans="1:20" ht="15.75" x14ac:dyDescent="0.25">
      <c r="A13" s="80" t="s">
        <v>116</v>
      </c>
      <c r="B13" s="27" t="s">
        <v>117</v>
      </c>
      <c r="C13" s="79">
        <v>1990</v>
      </c>
      <c r="D13" s="79">
        <v>1184</v>
      </c>
      <c r="E13" s="79">
        <v>582</v>
      </c>
      <c r="F13" s="79">
        <v>146</v>
      </c>
      <c r="G13" s="79">
        <v>49</v>
      </c>
      <c r="H13" s="77">
        <f t="shared" si="1"/>
        <v>3951</v>
      </c>
      <c r="I13" s="79">
        <v>2276</v>
      </c>
      <c r="J13" s="79">
        <v>632</v>
      </c>
      <c r="K13" s="79">
        <v>281</v>
      </c>
      <c r="L13" s="79">
        <v>0</v>
      </c>
      <c r="M13" s="79">
        <v>0</v>
      </c>
      <c r="N13" s="79">
        <v>0</v>
      </c>
      <c r="O13" s="79">
        <v>0</v>
      </c>
      <c r="P13" s="79">
        <v>0</v>
      </c>
      <c r="Q13" s="79">
        <v>274</v>
      </c>
      <c r="R13" s="79">
        <v>488</v>
      </c>
      <c r="S13" s="77">
        <f t="shared" si="3"/>
        <v>3951</v>
      </c>
    </row>
    <row r="14" spans="1:20" ht="30" x14ac:dyDescent="0.25">
      <c r="A14" s="29" t="s">
        <v>118</v>
      </c>
      <c r="B14" s="26" t="s">
        <v>119</v>
      </c>
      <c r="C14" s="79">
        <v>2904</v>
      </c>
      <c r="D14" s="79">
        <v>1962</v>
      </c>
      <c r="E14" s="79">
        <v>1134</v>
      </c>
      <c r="F14" s="79">
        <v>204</v>
      </c>
      <c r="G14" s="79">
        <v>79</v>
      </c>
      <c r="H14" s="77">
        <f t="shared" si="1"/>
        <v>6283</v>
      </c>
      <c r="I14" s="79">
        <v>3401</v>
      </c>
      <c r="J14" s="79">
        <v>942</v>
      </c>
      <c r="K14" s="79">
        <v>453</v>
      </c>
      <c r="L14" s="79">
        <v>0</v>
      </c>
      <c r="M14" s="79">
        <v>0</v>
      </c>
      <c r="N14" s="79">
        <v>0</v>
      </c>
      <c r="O14" s="79">
        <v>0</v>
      </c>
      <c r="P14" s="79">
        <v>0</v>
      </c>
      <c r="Q14" s="79">
        <v>423</v>
      </c>
      <c r="R14" s="79">
        <v>1064</v>
      </c>
      <c r="S14" s="77">
        <f t="shared" si="3"/>
        <v>6283</v>
      </c>
    </row>
    <row r="15" spans="1:20" ht="30" x14ac:dyDescent="0.25">
      <c r="A15" s="29" t="s">
        <v>120</v>
      </c>
      <c r="B15" s="26" t="s">
        <v>121</v>
      </c>
      <c r="C15" s="79">
        <v>0</v>
      </c>
      <c r="D15" s="79">
        <v>0</v>
      </c>
      <c r="E15" s="79">
        <v>0</v>
      </c>
      <c r="F15" s="79">
        <v>0</v>
      </c>
      <c r="G15" s="82">
        <v>0</v>
      </c>
      <c r="H15" s="77">
        <f t="shared" si="1"/>
        <v>0</v>
      </c>
      <c r="I15" s="79">
        <v>0</v>
      </c>
      <c r="J15" s="79">
        <v>0</v>
      </c>
      <c r="K15" s="79">
        <v>0</v>
      </c>
      <c r="L15" s="79">
        <v>0</v>
      </c>
      <c r="M15" s="79">
        <v>0</v>
      </c>
      <c r="N15" s="79">
        <v>0</v>
      </c>
      <c r="O15" s="79">
        <v>0</v>
      </c>
      <c r="P15" s="79">
        <v>0</v>
      </c>
      <c r="Q15" s="79">
        <v>0</v>
      </c>
      <c r="R15" s="79">
        <v>0</v>
      </c>
      <c r="S15" s="77">
        <f t="shared" si="3"/>
        <v>0</v>
      </c>
    </row>
    <row r="16" spans="1:20" ht="15.75" x14ac:dyDescent="0.25">
      <c r="A16" s="29" t="s">
        <v>122</v>
      </c>
      <c r="B16" s="26" t="s">
        <v>123</v>
      </c>
      <c r="C16" s="79">
        <v>184</v>
      </c>
      <c r="D16" s="79">
        <v>131</v>
      </c>
      <c r="E16" s="79">
        <v>54</v>
      </c>
      <c r="F16" s="79">
        <v>42</v>
      </c>
      <c r="G16" s="79">
        <v>9</v>
      </c>
      <c r="H16" s="77">
        <f t="shared" si="1"/>
        <v>420</v>
      </c>
      <c r="I16" s="79">
        <v>241</v>
      </c>
      <c r="J16" s="79">
        <v>59</v>
      </c>
      <c r="K16" s="79">
        <v>26</v>
      </c>
      <c r="L16" s="79">
        <v>0</v>
      </c>
      <c r="M16" s="79">
        <v>0</v>
      </c>
      <c r="N16" s="79">
        <v>0</v>
      </c>
      <c r="O16" s="79">
        <v>0</v>
      </c>
      <c r="P16" s="79">
        <v>0</v>
      </c>
      <c r="Q16" s="79">
        <v>61</v>
      </c>
      <c r="R16" s="79">
        <v>33</v>
      </c>
      <c r="S16" s="77">
        <f t="shared" si="3"/>
        <v>420</v>
      </c>
    </row>
    <row r="17" spans="1:19" ht="28.5" x14ac:dyDescent="0.25">
      <c r="A17" s="75">
        <v>2</v>
      </c>
      <c r="B17" s="83" t="s">
        <v>373</v>
      </c>
      <c r="C17" s="77">
        <f t="shared" ref="C17:S17" si="4">C19+C20+C21+C22</f>
        <v>474</v>
      </c>
      <c r="D17" s="77">
        <f t="shared" si="4"/>
        <v>508</v>
      </c>
      <c r="E17" s="77">
        <f t="shared" si="4"/>
        <v>204</v>
      </c>
      <c r="F17" s="77">
        <f t="shared" si="4"/>
        <v>49</v>
      </c>
      <c r="G17" s="77">
        <f t="shared" si="4"/>
        <v>19</v>
      </c>
      <c r="H17" s="77">
        <f t="shared" si="4"/>
        <v>1254</v>
      </c>
      <c r="I17" s="77">
        <f t="shared" si="4"/>
        <v>686</v>
      </c>
      <c r="J17" s="77">
        <f t="shared" si="4"/>
        <v>215</v>
      </c>
      <c r="K17" s="77">
        <f t="shared" si="4"/>
        <v>49</v>
      </c>
      <c r="L17" s="77">
        <f t="shared" si="4"/>
        <v>0</v>
      </c>
      <c r="M17" s="77">
        <f t="shared" si="4"/>
        <v>0</v>
      </c>
      <c r="N17" s="77">
        <f t="shared" si="4"/>
        <v>0</v>
      </c>
      <c r="O17" s="77">
        <f t="shared" si="4"/>
        <v>0</v>
      </c>
      <c r="P17" s="77">
        <f t="shared" si="4"/>
        <v>0</v>
      </c>
      <c r="Q17" s="77">
        <f t="shared" si="4"/>
        <v>142</v>
      </c>
      <c r="R17" s="77">
        <f t="shared" si="4"/>
        <v>162</v>
      </c>
      <c r="S17" s="77">
        <f t="shared" si="4"/>
        <v>1254</v>
      </c>
    </row>
    <row r="18" spans="1:19" ht="15.75" x14ac:dyDescent="0.25">
      <c r="A18" s="23"/>
      <c r="B18" s="26" t="s">
        <v>31</v>
      </c>
      <c r="C18" s="79"/>
      <c r="D18" s="79"/>
      <c r="E18" s="79"/>
      <c r="F18" s="79"/>
      <c r="G18" s="79"/>
      <c r="H18" s="77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7"/>
    </row>
    <row r="19" spans="1:19" ht="30" x14ac:dyDescent="0.25">
      <c r="A19" s="29" t="s">
        <v>39</v>
      </c>
      <c r="B19" s="26" t="s">
        <v>393</v>
      </c>
      <c r="C19" s="79">
        <v>432</v>
      </c>
      <c r="D19" s="79">
        <v>459</v>
      </c>
      <c r="E19" s="79">
        <v>172</v>
      </c>
      <c r="F19" s="79">
        <v>37</v>
      </c>
      <c r="G19" s="79">
        <v>14</v>
      </c>
      <c r="H19" s="77">
        <f>C19+D19+E19+F19+G19</f>
        <v>1114</v>
      </c>
      <c r="I19" s="79">
        <v>621</v>
      </c>
      <c r="J19" s="79">
        <v>189</v>
      </c>
      <c r="K19" s="79">
        <v>41</v>
      </c>
      <c r="L19" s="79">
        <v>0</v>
      </c>
      <c r="M19" s="79">
        <v>0</v>
      </c>
      <c r="N19" s="79">
        <v>0</v>
      </c>
      <c r="O19" s="79">
        <v>0</v>
      </c>
      <c r="P19" s="79">
        <v>0</v>
      </c>
      <c r="Q19" s="79">
        <v>117</v>
      </c>
      <c r="R19" s="79">
        <v>146</v>
      </c>
      <c r="S19" s="77">
        <f>I19+J19+K19+L19+M19+N19+O19+P19+Q19+R19</f>
        <v>1114</v>
      </c>
    </row>
    <row r="20" spans="1:19" ht="45" x14ac:dyDescent="0.25">
      <c r="A20" s="29" t="s">
        <v>41</v>
      </c>
      <c r="B20" s="26" t="s">
        <v>394</v>
      </c>
      <c r="C20" s="79">
        <v>0</v>
      </c>
      <c r="D20" s="79">
        <v>0</v>
      </c>
      <c r="E20" s="79">
        <v>0</v>
      </c>
      <c r="F20" s="79">
        <v>0</v>
      </c>
      <c r="G20" s="79">
        <v>0</v>
      </c>
      <c r="H20" s="77">
        <f>C20+D20+E20+F20+G20</f>
        <v>0</v>
      </c>
      <c r="I20" s="79">
        <v>0</v>
      </c>
      <c r="J20" s="79">
        <v>0</v>
      </c>
      <c r="K20" s="79">
        <v>0</v>
      </c>
      <c r="L20" s="79">
        <v>0</v>
      </c>
      <c r="M20" s="79">
        <v>0</v>
      </c>
      <c r="N20" s="79">
        <v>0</v>
      </c>
      <c r="O20" s="79">
        <v>0</v>
      </c>
      <c r="P20" s="79">
        <v>0</v>
      </c>
      <c r="Q20" s="79">
        <v>0</v>
      </c>
      <c r="R20" s="79">
        <v>0</v>
      </c>
      <c r="S20" s="77">
        <f>I20+J20+K20+L20+M20+N20+O20+P20+Q20+R20</f>
        <v>0</v>
      </c>
    </row>
    <row r="21" spans="1:19" ht="15.75" x14ac:dyDescent="0.25">
      <c r="A21" s="29" t="s">
        <v>43</v>
      </c>
      <c r="B21" s="26" t="s">
        <v>123</v>
      </c>
      <c r="C21" s="79">
        <v>37</v>
      </c>
      <c r="D21" s="79">
        <v>33</v>
      </c>
      <c r="E21" s="79">
        <v>21</v>
      </c>
      <c r="F21" s="79">
        <v>9</v>
      </c>
      <c r="G21" s="79">
        <v>3</v>
      </c>
      <c r="H21" s="77">
        <f>C21+D21+E21+F21+G21</f>
        <v>103</v>
      </c>
      <c r="I21" s="79">
        <v>49</v>
      </c>
      <c r="J21" s="79">
        <v>26</v>
      </c>
      <c r="K21" s="79">
        <v>8</v>
      </c>
      <c r="L21" s="79">
        <v>0</v>
      </c>
      <c r="M21" s="79">
        <v>0</v>
      </c>
      <c r="N21" s="79">
        <v>0</v>
      </c>
      <c r="O21" s="79">
        <v>0</v>
      </c>
      <c r="P21" s="79">
        <v>0</v>
      </c>
      <c r="Q21" s="79">
        <v>13</v>
      </c>
      <c r="R21" s="79">
        <v>7</v>
      </c>
      <c r="S21" s="77">
        <f>I21+J21+K21+L21+M21+N21+O21+P21+Q21+R21</f>
        <v>103</v>
      </c>
    </row>
    <row r="22" spans="1:19" ht="60" x14ac:dyDescent="0.25">
      <c r="A22" s="29" t="s">
        <v>45</v>
      </c>
      <c r="B22" s="26" t="s">
        <v>395</v>
      </c>
      <c r="C22" s="79">
        <v>5</v>
      </c>
      <c r="D22" s="79">
        <v>16</v>
      </c>
      <c r="E22" s="79">
        <v>11</v>
      </c>
      <c r="F22" s="79">
        <v>3</v>
      </c>
      <c r="G22" s="79">
        <v>2</v>
      </c>
      <c r="H22" s="77">
        <f>C22+D22+E22+F22+G22</f>
        <v>37</v>
      </c>
      <c r="I22" s="79">
        <v>16</v>
      </c>
      <c r="J22" s="79">
        <v>0</v>
      </c>
      <c r="K22" s="79">
        <v>0</v>
      </c>
      <c r="L22" s="79">
        <v>0</v>
      </c>
      <c r="M22" s="79">
        <v>0</v>
      </c>
      <c r="N22" s="79">
        <v>0</v>
      </c>
      <c r="O22" s="79">
        <v>0</v>
      </c>
      <c r="P22" s="79">
        <v>0</v>
      </c>
      <c r="Q22" s="79">
        <v>12</v>
      </c>
      <c r="R22" s="79">
        <v>9</v>
      </c>
      <c r="S22" s="77">
        <f>I22+J22+K22+L22+M22+N22+O22+P22+Q22+R22</f>
        <v>37</v>
      </c>
    </row>
  </sheetData>
  <mergeCells count="19">
    <mergeCell ref="K6:L6"/>
    <mergeCell ref="A1:R1"/>
    <mergeCell ref="D2:I2"/>
    <mergeCell ref="A4:A7"/>
    <mergeCell ref="B4:B7"/>
    <mergeCell ref="C4:S4"/>
    <mergeCell ref="C5:G5"/>
    <mergeCell ref="I5:R5"/>
    <mergeCell ref="S5:S7"/>
    <mergeCell ref="C6:C7"/>
    <mergeCell ref="D6:D7"/>
    <mergeCell ref="M6:P6"/>
    <mergeCell ref="Q6:Q7"/>
    <mergeCell ref="R6:R7"/>
    <mergeCell ref="E6:E7"/>
    <mergeCell ref="F6:F7"/>
    <mergeCell ref="G6:G7"/>
    <mergeCell ref="H6:H7"/>
    <mergeCell ref="I6:J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selection activeCell="C19" sqref="C19"/>
    </sheetView>
  </sheetViews>
  <sheetFormatPr defaultRowHeight="15" x14ac:dyDescent="0.25"/>
  <cols>
    <col min="2" max="2" width="31.140625" customWidth="1"/>
    <col min="3" max="3" width="15.42578125" customWidth="1"/>
    <col min="4" max="4" width="21.28515625" customWidth="1"/>
    <col min="5" max="5" width="19.7109375" customWidth="1"/>
    <col min="6" max="6" width="14.7109375" customWidth="1"/>
  </cols>
  <sheetData>
    <row r="1" spans="1:7" ht="18.75" x14ac:dyDescent="0.25">
      <c r="A1" s="318" t="s">
        <v>124</v>
      </c>
      <c r="B1" s="318"/>
      <c r="C1" s="318"/>
      <c r="D1" s="318"/>
      <c r="E1" s="318"/>
      <c r="F1" s="318"/>
    </row>
    <row r="2" spans="1:7" ht="15.75" x14ac:dyDescent="0.25">
      <c r="A2" s="84"/>
      <c r="B2" s="86" t="s">
        <v>374</v>
      </c>
      <c r="C2" s="1"/>
      <c r="D2" s="1"/>
      <c r="E2" s="87" t="s">
        <v>125</v>
      </c>
      <c r="F2" s="85"/>
    </row>
    <row r="3" spans="1:7" x14ac:dyDescent="0.25">
      <c r="A3" s="319" t="s">
        <v>126</v>
      </c>
      <c r="B3" s="322" t="s">
        <v>127</v>
      </c>
      <c r="C3" s="325" t="s">
        <v>376</v>
      </c>
      <c r="D3" s="326"/>
      <c r="E3" s="327"/>
      <c r="F3" s="331" t="s">
        <v>9</v>
      </c>
    </row>
    <row r="4" spans="1:7" x14ac:dyDescent="0.25">
      <c r="A4" s="320"/>
      <c r="B4" s="323"/>
      <c r="C4" s="328"/>
      <c r="D4" s="329"/>
      <c r="E4" s="330"/>
      <c r="F4" s="332"/>
    </row>
    <row r="5" spans="1:7" ht="47.25" x14ac:dyDescent="0.25">
      <c r="A5" s="321"/>
      <c r="B5" s="324"/>
      <c r="C5" s="89" t="s">
        <v>128</v>
      </c>
      <c r="D5" s="89" t="s">
        <v>129</v>
      </c>
      <c r="E5" s="88" t="s">
        <v>130</v>
      </c>
      <c r="F5" s="333"/>
    </row>
    <row r="6" spans="1:7" ht="15.75" x14ac:dyDescent="0.25">
      <c r="A6" s="90" t="s">
        <v>106</v>
      </c>
      <c r="B6" s="91" t="s">
        <v>16</v>
      </c>
      <c r="C6" s="91" t="s">
        <v>17</v>
      </c>
      <c r="D6" s="91" t="s">
        <v>18</v>
      </c>
      <c r="E6" s="91" t="s">
        <v>19</v>
      </c>
      <c r="F6" s="92" t="s">
        <v>20</v>
      </c>
    </row>
    <row r="7" spans="1:7" ht="15.75" x14ac:dyDescent="0.25">
      <c r="A7" s="93">
        <v>1</v>
      </c>
      <c r="B7" s="94" t="s">
        <v>131</v>
      </c>
      <c r="C7" s="95">
        <v>8547</v>
      </c>
      <c r="D7" s="95">
        <v>612</v>
      </c>
      <c r="E7" s="95"/>
      <c r="F7" s="96">
        <f t="shared" ref="F7:F14" si="0">C7+D7+E7</f>
        <v>9159</v>
      </c>
      <c r="G7" t="s">
        <v>377</v>
      </c>
    </row>
    <row r="8" spans="1:7" ht="31.5" x14ac:dyDescent="0.25">
      <c r="A8" s="93">
        <v>2</v>
      </c>
      <c r="B8" s="97" t="s">
        <v>132</v>
      </c>
      <c r="C8" s="98">
        <v>25432</v>
      </c>
      <c r="D8" s="98">
        <v>672</v>
      </c>
      <c r="E8" s="98">
        <f>E9+E10+E11+E12</f>
        <v>0</v>
      </c>
      <c r="F8" s="96">
        <f t="shared" si="0"/>
        <v>26104</v>
      </c>
      <c r="G8" t="s">
        <v>377</v>
      </c>
    </row>
    <row r="9" spans="1:7" ht="15.75" x14ac:dyDescent="0.25">
      <c r="A9" s="99" t="s">
        <v>39</v>
      </c>
      <c r="B9" s="100" t="s">
        <v>133</v>
      </c>
      <c r="C9" s="67">
        <v>25351</v>
      </c>
      <c r="D9" s="67">
        <v>672</v>
      </c>
      <c r="E9" s="67"/>
      <c r="F9" s="96">
        <f t="shared" si="0"/>
        <v>26023</v>
      </c>
    </row>
    <row r="10" spans="1:7" ht="15.75" x14ac:dyDescent="0.25">
      <c r="A10" s="99" t="s">
        <v>41</v>
      </c>
      <c r="B10" s="100" t="s">
        <v>134</v>
      </c>
      <c r="C10" s="67">
        <v>0</v>
      </c>
      <c r="D10" s="67">
        <v>0</v>
      </c>
      <c r="E10" s="67"/>
      <c r="F10" s="96">
        <f t="shared" si="0"/>
        <v>0</v>
      </c>
    </row>
    <row r="11" spans="1:7" ht="15.75" x14ac:dyDescent="0.25">
      <c r="A11" s="99" t="s">
        <v>43</v>
      </c>
      <c r="B11" s="100" t="s">
        <v>135</v>
      </c>
      <c r="C11" s="67">
        <v>81</v>
      </c>
      <c r="D11" s="67">
        <v>0</v>
      </c>
      <c r="E11" s="67"/>
      <c r="F11" s="96">
        <f t="shared" si="0"/>
        <v>81</v>
      </c>
    </row>
    <row r="12" spans="1:7" ht="15.75" x14ac:dyDescent="0.25">
      <c r="A12" s="99" t="s">
        <v>45</v>
      </c>
      <c r="B12" s="100" t="s">
        <v>136</v>
      </c>
      <c r="C12" s="67">
        <v>0</v>
      </c>
      <c r="D12" s="67">
        <v>0</v>
      </c>
      <c r="E12" s="67"/>
      <c r="F12" s="96">
        <f t="shared" si="0"/>
        <v>0</v>
      </c>
    </row>
    <row r="13" spans="1:7" ht="15.75" x14ac:dyDescent="0.25">
      <c r="A13" s="101">
        <v>3</v>
      </c>
      <c r="B13" s="102" t="s">
        <v>137</v>
      </c>
      <c r="C13" s="98">
        <f>C14+C15</f>
        <v>1238</v>
      </c>
      <c r="D13" s="98">
        <v>183</v>
      </c>
      <c r="E13" s="98">
        <f>E14</f>
        <v>0</v>
      </c>
      <c r="F13" s="96">
        <f t="shared" si="0"/>
        <v>1421</v>
      </c>
    </row>
    <row r="14" spans="1:7" ht="15.75" x14ac:dyDescent="0.25">
      <c r="A14" s="99" t="s">
        <v>61</v>
      </c>
      <c r="B14" s="103" t="s">
        <v>138</v>
      </c>
      <c r="C14" s="104">
        <v>6</v>
      </c>
      <c r="D14" s="104">
        <v>3</v>
      </c>
      <c r="E14" s="104"/>
      <c r="F14" s="96">
        <f t="shared" si="0"/>
        <v>9</v>
      </c>
    </row>
    <row r="15" spans="1:7" ht="15.75" x14ac:dyDescent="0.25">
      <c r="A15" s="99" t="s">
        <v>67</v>
      </c>
      <c r="B15" s="103" t="s">
        <v>139</v>
      </c>
      <c r="C15" s="104">
        <v>1232</v>
      </c>
      <c r="D15" s="104">
        <v>180</v>
      </c>
      <c r="E15" s="105"/>
      <c r="F15" s="96">
        <f>C15+D15</f>
        <v>1412</v>
      </c>
    </row>
    <row r="16" spans="1:7" ht="15.75" x14ac:dyDescent="0.25">
      <c r="A16" s="93">
        <v>4</v>
      </c>
      <c r="B16" s="106" t="s">
        <v>140</v>
      </c>
      <c r="C16" s="107">
        <v>41</v>
      </c>
      <c r="D16" s="107"/>
      <c r="E16" s="107"/>
      <c r="F16" s="96">
        <f>C16+D16+E16</f>
        <v>41</v>
      </c>
      <c r="G16" t="s">
        <v>377</v>
      </c>
    </row>
    <row r="17" spans="1:7" ht="15.75" x14ac:dyDescent="0.25">
      <c r="A17" s="108" t="s">
        <v>78</v>
      </c>
      <c r="B17" s="109" t="s">
        <v>141</v>
      </c>
      <c r="C17" s="67">
        <v>296</v>
      </c>
      <c r="D17" s="67"/>
      <c r="E17" s="110" t="s">
        <v>142</v>
      </c>
      <c r="F17" s="96">
        <f>C17+D17</f>
        <v>296</v>
      </c>
    </row>
    <row r="18" spans="1:7" ht="15.75" x14ac:dyDescent="0.25">
      <c r="A18" s="93">
        <v>5</v>
      </c>
      <c r="B18" s="111" t="s">
        <v>143</v>
      </c>
      <c r="C18" s="107">
        <v>57</v>
      </c>
      <c r="D18" s="107"/>
      <c r="E18" s="107"/>
      <c r="F18" s="96">
        <f t="shared" ref="F18:F28" si="1">C18+D18+E18</f>
        <v>57</v>
      </c>
      <c r="G18" t="s">
        <v>377</v>
      </c>
    </row>
    <row r="19" spans="1:7" ht="15.75" x14ac:dyDescent="0.25">
      <c r="A19" s="112">
        <v>6</v>
      </c>
      <c r="B19" s="113" t="s">
        <v>144</v>
      </c>
      <c r="C19" s="114">
        <f>C20+C21+C22+C23+C24+C25+C26</f>
        <v>219</v>
      </c>
      <c r="D19" s="114">
        <f>D20+D21+D22+D23+D24+D25+D26</f>
        <v>0</v>
      </c>
      <c r="E19" s="114">
        <f>E20+E21+E22+E23+E24+E25+E26</f>
        <v>0</v>
      </c>
      <c r="F19" s="96">
        <f t="shared" si="1"/>
        <v>219</v>
      </c>
    </row>
    <row r="20" spans="1:7" ht="15.75" x14ac:dyDescent="0.25">
      <c r="A20" s="99" t="s">
        <v>145</v>
      </c>
      <c r="B20" s="115" t="s">
        <v>146</v>
      </c>
      <c r="C20" s="116">
        <v>8</v>
      </c>
      <c r="D20" s="116"/>
      <c r="E20" s="116"/>
      <c r="F20" s="96">
        <f t="shared" si="1"/>
        <v>8</v>
      </c>
    </row>
    <row r="21" spans="1:7" ht="15.75" x14ac:dyDescent="0.25">
      <c r="A21" s="99" t="s">
        <v>147</v>
      </c>
      <c r="B21" s="115" t="s">
        <v>148</v>
      </c>
      <c r="C21" s="117">
        <v>156</v>
      </c>
      <c r="D21" s="116"/>
      <c r="E21" s="116"/>
      <c r="F21" s="96">
        <f t="shared" si="1"/>
        <v>156</v>
      </c>
    </row>
    <row r="22" spans="1:7" ht="15.75" x14ac:dyDescent="0.25">
      <c r="A22" s="99" t="s">
        <v>149</v>
      </c>
      <c r="B22" s="115" t="s">
        <v>150</v>
      </c>
      <c r="C22" s="116">
        <v>7</v>
      </c>
      <c r="D22" s="116"/>
      <c r="E22" s="116"/>
      <c r="F22" s="96">
        <f t="shared" si="1"/>
        <v>7</v>
      </c>
    </row>
    <row r="23" spans="1:7" ht="15.75" x14ac:dyDescent="0.25">
      <c r="A23" s="99" t="s">
        <v>151</v>
      </c>
      <c r="B23" s="115" t="s">
        <v>152</v>
      </c>
      <c r="C23" s="116">
        <v>9</v>
      </c>
      <c r="D23" s="116"/>
      <c r="E23" s="116"/>
      <c r="F23" s="96">
        <f t="shared" si="1"/>
        <v>9</v>
      </c>
    </row>
    <row r="24" spans="1:7" ht="15.75" x14ac:dyDescent="0.25">
      <c r="A24" s="99" t="s">
        <v>153</v>
      </c>
      <c r="B24" s="115" t="s">
        <v>154</v>
      </c>
      <c r="C24" s="116">
        <v>16</v>
      </c>
      <c r="D24" s="116"/>
      <c r="E24" s="116"/>
      <c r="F24" s="96">
        <f t="shared" si="1"/>
        <v>16</v>
      </c>
    </row>
    <row r="25" spans="1:7" ht="15.75" x14ac:dyDescent="0.25">
      <c r="A25" s="99" t="s">
        <v>155</v>
      </c>
      <c r="B25" s="115" t="s">
        <v>156</v>
      </c>
      <c r="C25" s="116">
        <v>14</v>
      </c>
      <c r="D25" s="116"/>
      <c r="E25" s="116"/>
      <c r="F25" s="96">
        <f t="shared" si="1"/>
        <v>14</v>
      </c>
    </row>
    <row r="26" spans="1:7" ht="15.75" x14ac:dyDescent="0.25">
      <c r="A26" s="99" t="s">
        <v>157</v>
      </c>
      <c r="B26" s="115" t="s">
        <v>158</v>
      </c>
      <c r="C26" s="117">
        <v>9</v>
      </c>
      <c r="D26" s="116"/>
      <c r="E26" s="116"/>
      <c r="F26" s="96">
        <f t="shared" si="1"/>
        <v>9</v>
      </c>
    </row>
    <row r="27" spans="1:7" ht="31.5" x14ac:dyDescent="0.25">
      <c r="A27" s="93">
        <v>7</v>
      </c>
      <c r="B27" s="94" t="s">
        <v>159</v>
      </c>
      <c r="C27" s="107"/>
      <c r="D27" s="107"/>
      <c r="E27" s="107"/>
      <c r="F27" s="96">
        <f t="shared" si="1"/>
        <v>0</v>
      </c>
    </row>
    <row r="28" spans="1:7" ht="31.5" x14ac:dyDescent="0.25">
      <c r="A28" s="93" t="s">
        <v>160</v>
      </c>
      <c r="B28" s="97" t="s">
        <v>161</v>
      </c>
      <c r="C28" s="98">
        <v>5</v>
      </c>
      <c r="D28" s="98"/>
      <c r="E28" s="98"/>
      <c r="F28" s="96">
        <f t="shared" si="1"/>
        <v>5</v>
      </c>
    </row>
    <row r="29" spans="1:7" ht="15.75" x14ac:dyDescent="0.25">
      <c r="A29" s="93" t="s">
        <v>162</v>
      </c>
      <c r="B29" s="118" t="s">
        <v>163</v>
      </c>
      <c r="C29" s="119"/>
      <c r="D29" s="119"/>
      <c r="E29" s="119"/>
      <c r="F29" s="96"/>
    </row>
    <row r="30" spans="1:7" ht="15.75" x14ac:dyDescent="0.25">
      <c r="A30" s="99"/>
      <c r="B30" s="120" t="s">
        <v>31</v>
      </c>
      <c r="C30" s="67"/>
      <c r="D30" s="67"/>
      <c r="E30" s="67"/>
      <c r="F30" s="96"/>
    </row>
    <row r="31" spans="1:7" ht="15.75" x14ac:dyDescent="0.25">
      <c r="A31" s="121" t="s">
        <v>164</v>
      </c>
      <c r="B31" s="122" t="s">
        <v>165</v>
      </c>
      <c r="C31" s="119"/>
      <c r="D31" s="119"/>
      <c r="E31" s="119"/>
      <c r="F31" s="96"/>
    </row>
    <row r="32" spans="1:7" ht="47.25" x14ac:dyDescent="0.25">
      <c r="A32" s="99" t="s">
        <v>166</v>
      </c>
      <c r="B32" s="123" t="s">
        <v>167</v>
      </c>
      <c r="C32" s="124">
        <v>19</v>
      </c>
      <c r="D32" s="67"/>
      <c r="E32" s="67"/>
      <c r="F32" s="96">
        <f>C32+D32+E32</f>
        <v>19</v>
      </c>
      <c r="G32" t="s">
        <v>377</v>
      </c>
    </row>
    <row r="33" spans="1:7" ht="47.25" x14ac:dyDescent="0.25">
      <c r="A33" s="99" t="s">
        <v>168</v>
      </c>
      <c r="B33" s="123" t="s">
        <v>169</v>
      </c>
      <c r="C33" s="124">
        <v>23</v>
      </c>
      <c r="D33" s="125"/>
      <c r="E33" s="67"/>
      <c r="F33" s="96">
        <f>C33+D33+E33</f>
        <v>23</v>
      </c>
      <c r="G33" t="s">
        <v>377</v>
      </c>
    </row>
    <row r="34" spans="1:7" ht="78.75" x14ac:dyDescent="0.25">
      <c r="A34" s="99" t="s">
        <v>170</v>
      </c>
      <c r="B34" s="123" t="s">
        <v>171</v>
      </c>
      <c r="C34" s="124">
        <v>5</v>
      </c>
      <c r="D34" s="125"/>
      <c r="E34" s="67"/>
      <c r="F34" s="96">
        <f>C34+D34+E34</f>
        <v>5</v>
      </c>
    </row>
    <row r="35" spans="1:7" ht="15.75" x14ac:dyDescent="0.25">
      <c r="A35" s="99" t="s">
        <v>172</v>
      </c>
      <c r="B35" s="123" t="s">
        <v>173</v>
      </c>
      <c r="C35" s="67">
        <v>23</v>
      </c>
      <c r="D35" s="67"/>
      <c r="E35" s="67"/>
      <c r="F35" s="96">
        <f>C35+D35+E35</f>
        <v>23</v>
      </c>
    </row>
    <row r="36" spans="1:7" ht="31.5" x14ac:dyDescent="0.25">
      <c r="A36" s="99" t="s">
        <v>174</v>
      </c>
      <c r="B36" s="123" t="s">
        <v>175</v>
      </c>
      <c r="C36" s="67">
        <v>17</v>
      </c>
      <c r="D36" s="67"/>
      <c r="E36" s="67"/>
      <c r="F36" s="96">
        <f>C36+D36+E36</f>
        <v>17</v>
      </c>
      <c r="G36" t="s">
        <v>377</v>
      </c>
    </row>
    <row r="37" spans="1:7" ht="15.75" x14ac:dyDescent="0.25">
      <c r="A37" s="126" t="s">
        <v>176</v>
      </c>
      <c r="B37" s="127" t="s">
        <v>177</v>
      </c>
      <c r="C37" s="119"/>
      <c r="D37" s="119"/>
      <c r="E37" s="119"/>
      <c r="F37" s="96"/>
    </row>
    <row r="38" spans="1:7" ht="31.5" x14ac:dyDescent="0.25">
      <c r="A38" s="99" t="s">
        <v>178</v>
      </c>
      <c r="B38" s="128" t="s">
        <v>179</v>
      </c>
      <c r="C38" s="67">
        <v>300</v>
      </c>
      <c r="D38" s="67"/>
      <c r="E38" s="67"/>
      <c r="F38" s="96">
        <f>C38+D38+E38</f>
        <v>300</v>
      </c>
    </row>
    <row r="39" spans="1:7" ht="47.25" x14ac:dyDescent="0.25">
      <c r="A39" s="99" t="s">
        <v>180</v>
      </c>
      <c r="B39" s="128" t="s">
        <v>181</v>
      </c>
      <c r="C39" s="67"/>
      <c r="D39" s="67"/>
      <c r="E39" s="67"/>
      <c r="F39" s="96">
        <f>C39+D39+E39</f>
        <v>0</v>
      </c>
    </row>
    <row r="40" spans="1:7" ht="15.75" x14ac:dyDescent="0.25">
      <c r="A40" s="126" t="s">
        <v>182</v>
      </c>
      <c r="B40" s="129" t="s">
        <v>183</v>
      </c>
      <c r="C40" s="119"/>
      <c r="D40" s="119"/>
      <c r="E40" s="119"/>
      <c r="F40" s="96"/>
    </row>
    <row r="41" spans="1:7" ht="78.75" x14ac:dyDescent="0.25">
      <c r="A41" s="99" t="s">
        <v>184</v>
      </c>
      <c r="B41" s="130" t="s">
        <v>185</v>
      </c>
      <c r="C41" s="67">
        <v>0</v>
      </c>
      <c r="D41" s="67"/>
      <c r="E41" s="67"/>
      <c r="F41" s="96">
        <f>C41+D41+E41</f>
        <v>0</v>
      </c>
    </row>
    <row r="42" spans="1:7" ht="15.75" x14ac:dyDescent="0.25">
      <c r="A42" s="99" t="s">
        <v>186</v>
      </c>
      <c r="B42" s="100" t="s">
        <v>187</v>
      </c>
      <c r="C42" s="67">
        <v>0</v>
      </c>
      <c r="D42" s="67"/>
      <c r="E42" s="67"/>
      <c r="F42" s="96">
        <f>C42+D42+E42</f>
        <v>0</v>
      </c>
    </row>
    <row r="43" spans="1:7" ht="47.25" x14ac:dyDescent="0.25">
      <c r="A43" s="126" t="s">
        <v>188</v>
      </c>
      <c r="B43" s="97" t="s">
        <v>189</v>
      </c>
      <c r="C43" s="107">
        <v>0</v>
      </c>
      <c r="D43" s="107">
        <f>D44+D45</f>
        <v>0</v>
      </c>
      <c r="E43" s="107">
        <f>E44+E45</f>
        <v>0</v>
      </c>
      <c r="F43" s="96"/>
    </row>
    <row r="44" spans="1:7" ht="31.5" x14ac:dyDescent="0.25">
      <c r="A44" s="99" t="s">
        <v>190</v>
      </c>
      <c r="B44" s="131" t="s">
        <v>191</v>
      </c>
      <c r="C44" s="67">
        <v>0</v>
      </c>
      <c r="D44" s="67"/>
      <c r="E44" s="67"/>
      <c r="F44" s="96"/>
    </row>
    <row r="45" spans="1:7" ht="63" x14ac:dyDescent="0.25">
      <c r="A45" s="99" t="s">
        <v>192</v>
      </c>
      <c r="B45" s="131" t="s">
        <v>193</v>
      </c>
      <c r="C45" s="67">
        <v>0</v>
      </c>
      <c r="D45" s="67"/>
      <c r="E45" s="67"/>
      <c r="F45" s="96"/>
    </row>
  </sheetData>
  <mergeCells count="5">
    <mergeCell ref="A1:F1"/>
    <mergeCell ref="A3:A5"/>
    <mergeCell ref="B3:B5"/>
    <mergeCell ref="C3:E4"/>
    <mergeCell ref="F3:F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opLeftCell="A7" workbookViewId="0">
      <selection activeCell="C2" sqref="C2:F2"/>
    </sheetView>
  </sheetViews>
  <sheetFormatPr defaultRowHeight="15" x14ac:dyDescent="0.25"/>
  <cols>
    <col min="2" max="2" width="31" customWidth="1"/>
    <col min="3" max="3" width="12.28515625" customWidth="1"/>
    <col min="4" max="4" width="14.28515625" customWidth="1"/>
    <col min="5" max="5" width="12" customWidth="1"/>
    <col min="6" max="6" width="31.42578125" customWidth="1"/>
  </cols>
  <sheetData>
    <row r="1" spans="1:6" ht="60.75" customHeight="1" x14ac:dyDescent="0.25">
      <c r="A1" s="335" t="s">
        <v>194</v>
      </c>
      <c r="B1" s="335"/>
      <c r="C1" s="335"/>
      <c r="D1" s="335"/>
      <c r="E1" s="335"/>
      <c r="F1" s="335"/>
    </row>
    <row r="2" spans="1:6" ht="15.75" x14ac:dyDescent="0.25">
      <c r="A2" s="1"/>
      <c r="B2" s="1"/>
      <c r="C2" s="336" t="s">
        <v>389</v>
      </c>
      <c r="D2" s="336"/>
      <c r="E2" s="336"/>
      <c r="F2" s="336"/>
    </row>
    <row r="3" spans="1:6" ht="15.75" x14ac:dyDescent="0.25">
      <c r="A3" s="322" t="s">
        <v>86</v>
      </c>
      <c r="B3" s="337" t="s">
        <v>195</v>
      </c>
      <c r="C3" s="339" t="s">
        <v>196</v>
      </c>
      <c r="D3" s="340"/>
      <c r="E3" s="340"/>
      <c r="F3" s="341"/>
    </row>
    <row r="4" spans="1:6" ht="31.5" x14ac:dyDescent="0.25">
      <c r="A4" s="324"/>
      <c r="B4" s="338"/>
      <c r="C4" s="88" t="s">
        <v>4</v>
      </c>
      <c r="D4" s="88" t="s">
        <v>6</v>
      </c>
      <c r="E4" s="88" t="s">
        <v>5</v>
      </c>
      <c r="F4" s="89" t="s">
        <v>197</v>
      </c>
    </row>
    <row r="5" spans="1:6" ht="15.75" x14ac:dyDescent="0.25">
      <c r="A5" s="132" t="s">
        <v>106</v>
      </c>
      <c r="B5" s="91" t="s">
        <v>16</v>
      </c>
      <c r="C5" s="91" t="s">
        <v>17</v>
      </c>
      <c r="D5" s="91" t="s">
        <v>18</v>
      </c>
      <c r="E5" s="91" t="s">
        <v>19</v>
      </c>
      <c r="F5" s="91" t="s">
        <v>20</v>
      </c>
    </row>
    <row r="6" spans="1:6" ht="15.75" x14ac:dyDescent="0.25">
      <c r="A6" s="82" t="s">
        <v>198</v>
      </c>
      <c r="B6" s="133" t="s">
        <v>199</v>
      </c>
      <c r="C6" s="134">
        <f>C7</f>
        <v>394</v>
      </c>
      <c r="D6" s="134"/>
      <c r="E6" s="134"/>
      <c r="F6" s="134"/>
    </row>
    <row r="7" spans="1:6" ht="15.75" x14ac:dyDescent="0.25">
      <c r="A7" s="108" t="s">
        <v>112</v>
      </c>
      <c r="B7" s="109" t="s">
        <v>200</v>
      </c>
      <c r="C7" s="134">
        <v>394</v>
      </c>
      <c r="D7" s="134"/>
      <c r="E7" s="134"/>
      <c r="F7" s="134"/>
    </row>
    <row r="8" spans="1:6" ht="15.75" x14ac:dyDescent="0.25">
      <c r="A8" s="108" t="s">
        <v>118</v>
      </c>
      <c r="B8" s="135" t="s">
        <v>201</v>
      </c>
      <c r="C8" s="134">
        <v>158564</v>
      </c>
      <c r="D8" s="134"/>
      <c r="E8" s="134"/>
      <c r="F8" s="134"/>
    </row>
    <row r="9" spans="1:6" ht="15.75" x14ac:dyDescent="0.25">
      <c r="A9" s="136" t="s">
        <v>202</v>
      </c>
      <c r="B9" s="137" t="s">
        <v>203</v>
      </c>
      <c r="C9" s="134">
        <v>150</v>
      </c>
      <c r="D9" s="134"/>
      <c r="E9" s="134"/>
      <c r="F9" s="134"/>
    </row>
    <row r="10" spans="1:6" ht="15.75" x14ac:dyDescent="0.25">
      <c r="A10" s="136" t="s">
        <v>204</v>
      </c>
      <c r="B10" s="138" t="s">
        <v>205</v>
      </c>
      <c r="C10" s="134">
        <v>110</v>
      </c>
      <c r="D10" s="134"/>
      <c r="E10" s="134"/>
      <c r="F10" s="134"/>
    </row>
    <row r="11" spans="1:6" ht="15.75" x14ac:dyDescent="0.25">
      <c r="A11" s="136" t="s">
        <v>206</v>
      </c>
      <c r="B11" s="139" t="s">
        <v>207</v>
      </c>
      <c r="C11" s="134"/>
      <c r="D11" s="134"/>
      <c r="E11" s="134"/>
      <c r="F11" s="134"/>
    </row>
    <row r="12" spans="1:6" ht="15.75" x14ac:dyDescent="0.25">
      <c r="A12" s="140" t="s">
        <v>78</v>
      </c>
      <c r="B12" s="139" t="s">
        <v>208</v>
      </c>
      <c r="C12" s="134"/>
      <c r="D12" s="134"/>
      <c r="E12" s="134"/>
      <c r="F12" s="134"/>
    </row>
    <row r="13" spans="1:6" ht="15.75" x14ac:dyDescent="0.25">
      <c r="A13" s="334" t="s">
        <v>209</v>
      </c>
      <c r="B13" s="334"/>
      <c r="C13" s="134"/>
      <c r="D13" s="134"/>
      <c r="E13" s="134"/>
      <c r="F13" s="134"/>
    </row>
    <row r="14" spans="1:6" ht="31.5" x14ac:dyDescent="0.25">
      <c r="A14" s="134" t="s">
        <v>210</v>
      </c>
      <c r="B14" s="133" t="s">
        <v>211</v>
      </c>
      <c r="C14" s="134"/>
      <c r="D14" s="134"/>
      <c r="E14" s="134"/>
      <c r="F14" s="134"/>
    </row>
    <row r="15" spans="1:6" ht="15.75" x14ac:dyDescent="0.25">
      <c r="A15" s="108" t="s">
        <v>212</v>
      </c>
      <c r="B15" s="131" t="s">
        <v>213</v>
      </c>
      <c r="C15" s="134"/>
      <c r="D15" s="134"/>
      <c r="E15" s="134"/>
      <c r="F15" s="134"/>
    </row>
    <row r="16" spans="1:6" ht="15.75" x14ac:dyDescent="0.25">
      <c r="A16" s="108" t="s">
        <v>214</v>
      </c>
      <c r="B16" s="131" t="s">
        <v>215</v>
      </c>
      <c r="C16" s="134"/>
      <c r="D16" s="134"/>
      <c r="E16" s="134"/>
      <c r="F16" s="134"/>
    </row>
    <row r="17" spans="1:6" ht="15.75" x14ac:dyDescent="0.25">
      <c r="A17" s="108" t="s">
        <v>216</v>
      </c>
      <c r="B17" s="131" t="s">
        <v>217</v>
      </c>
      <c r="C17" s="134"/>
      <c r="D17" s="134"/>
      <c r="E17" s="134"/>
      <c r="F17" s="134"/>
    </row>
    <row r="18" spans="1:6" ht="15.75" x14ac:dyDescent="0.25">
      <c r="A18" s="99" t="s">
        <v>218</v>
      </c>
      <c r="B18" s="103" t="s">
        <v>219</v>
      </c>
      <c r="C18" s="134"/>
      <c r="D18" s="134"/>
      <c r="E18" s="134"/>
      <c r="F18" s="134"/>
    </row>
    <row r="19" spans="1:6" ht="15.75" x14ac:dyDescent="0.25">
      <c r="A19" s="99" t="s">
        <v>220</v>
      </c>
      <c r="B19" s="103" t="s">
        <v>221</v>
      </c>
      <c r="C19" s="134">
        <v>250</v>
      </c>
      <c r="D19" s="134"/>
      <c r="E19" s="134"/>
      <c r="F19" s="134"/>
    </row>
    <row r="20" spans="1:6" ht="15.75" x14ac:dyDescent="0.25">
      <c r="A20" s="108" t="s">
        <v>222</v>
      </c>
      <c r="B20" s="131" t="s">
        <v>223</v>
      </c>
      <c r="C20" s="134">
        <v>1384</v>
      </c>
      <c r="D20" s="134"/>
      <c r="E20" s="134"/>
      <c r="F20" s="134"/>
    </row>
    <row r="21" spans="1:6" ht="31.5" x14ac:dyDescent="0.25">
      <c r="A21" s="108" t="s">
        <v>224</v>
      </c>
      <c r="B21" s="131" t="s">
        <v>225</v>
      </c>
      <c r="C21" s="134"/>
      <c r="D21" s="134"/>
      <c r="E21" s="134"/>
      <c r="F21" s="134"/>
    </row>
    <row r="22" spans="1:6" ht="31.5" x14ac:dyDescent="0.25">
      <c r="A22" s="108" t="s">
        <v>226</v>
      </c>
      <c r="B22" s="131" t="s">
        <v>227</v>
      </c>
      <c r="C22" s="134"/>
      <c r="D22" s="134"/>
      <c r="E22" s="134"/>
      <c r="F22" s="134"/>
    </row>
    <row r="23" spans="1:6" ht="47.25" x14ac:dyDescent="0.25">
      <c r="A23" s="108" t="s">
        <v>228</v>
      </c>
      <c r="B23" s="131" t="s">
        <v>229</v>
      </c>
      <c r="C23" s="134"/>
      <c r="D23" s="134"/>
      <c r="E23" s="134"/>
      <c r="F23" s="134"/>
    </row>
    <row r="24" spans="1:6" ht="15.75" x14ac:dyDescent="0.25">
      <c r="A24" s="108" t="s">
        <v>230</v>
      </c>
      <c r="B24" s="141" t="s">
        <v>231</v>
      </c>
      <c r="C24" s="108"/>
      <c r="D24" s="108"/>
      <c r="E24" s="108"/>
      <c r="F24" s="108"/>
    </row>
    <row r="25" spans="1:6" ht="63" x14ac:dyDescent="0.25">
      <c r="A25" s="108" t="s">
        <v>232</v>
      </c>
      <c r="B25" s="142" t="s">
        <v>233</v>
      </c>
      <c r="C25" s="108"/>
      <c r="D25" s="108"/>
      <c r="E25" s="108"/>
      <c r="F25" s="108"/>
    </row>
  </sheetData>
  <mergeCells count="6">
    <mergeCell ref="A13:B13"/>
    <mergeCell ref="A1:F1"/>
    <mergeCell ref="C2:F2"/>
    <mergeCell ref="A3:A4"/>
    <mergeCell ref="B3:B4"/>
    <mergeCell ref="C3:F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activeCell="C15" sqref="C15"/>
    </sheetView>
  </sheetViews>
  <sheetFormatPr defaultRowHeight="15" x14ac:dyDescent="0.25"/>
  <cols>
    <col min="2" max="2" width="28.42578125" customWidth="1"/>
    <col min="3" max="3" width="28" customWidth="1"/>
    <col min="4" max="4" width="30.140625" customWidth="1"/>
    <col min="5" max="5" width="29" customWidth="1"/>
  </cols>
  <sheetData>
    <row r="1" spans="1:5" ht="39.75" customHeight="1" x14ac:dyDescent="0.25">
      <c r="A1" s="143"/>
      <c r="B1" s="318" t="s">
        <v>234</v>
      </c>
      <c r="C1" s="318"/>
      <c r="D1" s="318"/>
      <c r="E1" s="318"/>
    </row>
    <row r="2" spans="1:5" ht="15.75" x14ac:dyDescent="0.25">
      <c r="A2" s="143"/>
      <c r="B2" s="143"/>
      <c r="C2" s="143"/>
      <c r="D2" s="144" t="s">
        <v>387</v>
      </c>
      <c r="E2" s="144" t="s">
        <v>235</v>
      </c>
    </row>
    <row r="3" spans="1:5" ht="47.25" x14ac:dyDescent="0.25">
      <c r="A3" s="89"/>
      <c r="B3" s="89"/>
      <c r="C3" s="145" t="s">
        <v>236</v>
      </c>
      <c r="D3" s="89" t="s">
        <v>385</v>
      </c>
      <c r="E3" s="89" t="s">
        <v>386</v>
      </c>
    </row>
    <row r="4" spans="1:5" ht="15.75" x14ac:dyDescent="0.25">
      <c r="A4" s="91" t="s">
        <v>106</v>
      </c>
      <c r="B4" s="91" t="s">
        <v>16</v>
      </c>
      <c r="C4" s="91" t="s">
        <v>17</v>
      </c>
      <c r="D4" s="91" t="s">
        <v>18</v>
      </c>
      <c r="E4" s="91" t="s">
        <v>20</v>
      </c>
    </row>
    <row r="5" spans="1:5" ht="15.75" x14ac:dyDescent="0.25">
      <c r="A5" s="146">
        <v>1</v>
      </c>
      <c r="B5" s="147" t="s">
        <v>237</v>
      </c>
      <c r="C5" s="148" t="s">
        <v>238</v>
      </c>
      <c r="D5" s="149">
        <v>898</v>
      </c>
      <c r="E5" s="149"/>
    </row>
    <row r="6" spans="1:5" ht="15.75" x14ac:dyDescent="0.25">
      <c r="A6" s="146">
        <v>2</v>
      </c>
      <c r="B6" s="147" t="s">
        <v>239</v>
      </c>
      <c r="C6" s="1"/>
      <c r="D6" s="150">
        <f>D7+D8+D9</f>
        <v>2880</v>
      </c>
      <c r="E6" s="150">
        <f>E9+E8+E7</f>
        <v>2690</v>
      </c>
    </row>
    <row r="7" spans="1:5" ht="45" x14ac:dyDescent="0.25">
      <c r="A7" s="140" t="s">
        <v>39</v>
      </c>
      <c r="B7" s="115" t="s">
        <v>240</v>
      </c>
      <c r="C7" s="151" t="s">
        <v>241</v>
      </c>
      <c r="D7" s="152">
        <v>990</v>
      </c>
      <c r="E7" s="152">
        <v>1015</v>
      </c>
    </row>
    <row r="8" spans="1:5" ht="45" x14ac:dyDescent="0.25">
      <c r="A8" s="140" t="s">
        <v>41</v>
      </c>
      <c r="B8" s="115" t="s">
        <v>242</v>
      </c>
      <c r="C8" s="148" t="s">
        <v>243</v>
      </c>
      <c r="D8" s="152">
        <v>990</v>
      </c>
      <c r="E8" s="152">
        <v>1655</v>
      </c>
    </row>
    <row r="9" spans="1:5" ht="45" x14ac:dyDescent="0.25">
      <c r="A9" s="140" t="s">
        <v>43</v>
      </c>
      <c r="B9" s="115" t="s">
        <v>244</v>
      </c>
      <c r="C9" s="148" t="s">
        <v>245</v>
      </c>
      <c r="D9" s="152">
        <v>900</v>
      </c>
      <c r="E9" s="152">
        <v>20</v>
      </c>
    </row>
    <row r="10" spans="1:5" ht="15.75" x14ac:dyDescent="0.25">
      <c r="A10" s="140" t="s">
        <v>59</v>
      </c>
      <c r="B10" s="147" t="s">
        <v>246</v>
      </c>
      <c r="C10" s="153"/>
      <c r="D10" s="150">
        <f>D11+D14</f>
        <v>1630</v>
      </c>
      <c r="E10" s="150">
        <f>E11+E14</f>
        <v>1551</v>
      </c>
    </row>
    <row r="11" spans="1:5" ht="15.75" x14ac:dyDescent="0.25">
      <c r="A11" s="140" t="s">
        <v>61</v>
      </c>
      <c r="B11" s="115" t="s">
        <v>247</v>
      </c>
      <c r="C11" s="154"/>
      <c r="D11" s="150">
        <f>D12+D13</f>
        <v>1630</v>
      </c>
      <c r="E11" s="150">
        <f>E12+E13</f>
        <v>1551</v>
      </c>
    </row>
    <row r="12" spans="1:5" ht="30" x14ac:dyDescent="0.25">
      <c r="A12" s="108" t="s">
        <v>63</v>
      </c>
      <c r="B12" s="139" t="s">
        <v>248</v>
      </c>
      <c r="C12" s="155" t="s">
        <v>249</v>
      </c>
      <c r="D12" s="149">
        <v>1450</v>
      </c>
      <c r="E12" s="149">
        <v>1113</v>
      </c>
    </row>
    <row r="13" spans="1:5" ht="30" x14ac:dyDescent="0.25">
      <c r="A13" s="140" t="s">
        <v>65</v>
      </c>
      <c r="B13" s="156" t="s">
        <v>250</v>
      </c>
      <c r="C13" s="412" t="s">
        <v>397</v>
      </c>
      <c r="D13" s="149">
        <v>180</v>
      </c>
      <c r="E13" s="149">
        <v>438</v>
      </c>
    </row>
    <row r="14" spans="1:5" ht="15.75" x14ac:dyDescent="0.25">
      <c r="A14" s="108" t="s">
        <v>67</v>
      </c>
      <c r="B14" s="158" t="s">
        <v>251</v>
      </c>
      <c r="C14" s="157"/>
      <c r="D14" s="159"/>
      <c r="E14" s="159"/>
    </row>
    <row r="15" spans="1:5" ht="30" x14ac:dyDescent="0.25">
      <c r="A15" s="136" t="s">
        <v>206</v>
      </c>
      <c r="B15" s="160" t="s">
        <v>252</v>
      </c>
      <c r="C15" s="161" t="s">
        <v>253</v>
      </c>
      <c r="D15" s="149">
        <v>110</v>
      </c>
      <c r="E15" s="149">
        <v>531</v>
      </c>
    </row>
    <row r="16" spans="1:5" ht="15.75" x14ac:dyDescent="0.25">
      <c r="A16" s="136" t="s">
        <v>210</v>
      </c>
      <c r="B16" s="162" t="s">
        <v>8</v>
      </c>
      <c r="C16" s="163"/>
      <c r="D16" s="137"/>
      <c r="E16" s="137"/>
    </row>
  </sheetData>
  <mergeCells count="1">
    <mergeCell ref="B1:E1"/>
  </mergeCells>
  <hyperlinks>
    <hyperlink ref="C5" r:id="rId1" display="https://yangiobodakm.uz/"/>
    <hyperlink ref="C7" r:id="rId2" display="https://www.facebook.com/profile.php?id=61576472685398"/>
    <hyperlink ref="C8" r:id="rId3" display="https://www.instagram.com/yangiobod_akm?igsh=MTc0bW5pNzN3M3ZzdA=="/>
    <hyperlink ref="C9" r:id="rId4"/>
    <hyperlink ref="C12" r:id="rId5" display="https://t.me/YANGIOBOD_KUTUBXONA"/>
    <hyperlink ref="C15" r:id="rId6" display="https://www.youtube.com/@yangiobodakm"/>
    <hyperlink ref="C13" r:id="rId7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5"/>
  <sheetViews>
    <sheetView workbookViewId="0">
      <selection activeCell="G23" sqref="G23"/>
    </sheetView>
  </sheetViews>
  <sheetFormatPr defaultRowHeight="15" x14ac:dyDescent="0.25"/>
  <cols>
    <col min="2" max="2" width="29" customWidth="1"/>
    <col min="3" max="3" width="14.7109375" customWidth="1"/>
    <col min="4" max="4" width="13" customWidth="1"/>
    <col min="5" max="5" width="12.5703125" customWidth="1"/>
  </cols>
  <sheetData>
    <row r="1" spans="1:22" x14ac:dyDescent="0.25">
      <c r="A1" s="166"/>
      <c r="B1" s="166"/>
      <c r="C1" s="342" t="s">
        <v>390</v>
      </c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166"/>
      <c r="T1" s="166"/>
      <c r="U1" s="166"/>
      <c r="V1" s="166"/>
    </row>
    <row r="2" spans="1:22" x14ac:dyDescent="0.25">
      <c r="A2" s="166"/>
      <c r="B2" s="166"/>
      <c r="C2" s="166"/>
      <c r="D2" s="166"/>
      <c r="E2" s="166"/>
      <c r="F2" s="166"/>
      <c r="G2" s="166"/>
      <c r="H2" s="166"/>
      <c r="I2" s="166"/>
      <c r="J2" s="166"/>
      <c r="K2" s="343" t="s">
        <v>254</v>
      </c>
      <c r="L2" s="343"/>
      <c r="M2" s="343"/>
      <c r="N2" s="343"/>
      <c r="O2" s="343"/>
      <c r="P2" s="166"/>
      <c r="Q2" s="166"/>
      <c r="R2" s="167"/>
      <c r="S2" s="166"/>
      <c r="T2" s="166"/>
      <c r="U2" s="166"/>
      <c r="V2" s="166"/>
    </row>
    <row r="3" spans="1:22" x14ac:dyDescent="0.25">
      <c r="A3" s="166"/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344" t="s">
        <v>255</v>
      </c>
      <c r="U3" s="344"/>
      <c r="V3" s="168"/>
    </row>
    <row r="4" spans="1:22" x14ac:dyDescent="0.25">
      <c r="A4" s="345" t="s">
        <v>86</v>
      </c>
      <c r="B4" s="345" t="s">
        <v>256</v>
      </c>
      <c r="C4" s="345" t="s">
        <v>257</v>
      </c>
      <c r="D4" s="345" t="s">
        <v>258</v>
      </c>
      <c r="E4" s="345" t="s">
        <v>259</v>
      </c>
      <c r="F4" s="348" t="s">
        <v>31</v>
      </c>
      <c r="G4" s="349"/>
      <c r="H4" s="349"/>
      <c r="I4" s="349"/>
      <c r="J4" s="349"/>
      <c r="K4" s="349"/>
      <c r="L4" s="349"/>
      <c r="M4" s="349"/>
      <c r="N4" s="349"/>
      <c r="O4" s="349"/>
      <c r="P4" s="349"/>
      <c r="Q4" s="349"/>
      <c r="R4" s="349"/>
      <c r="S4" s="349"/>
      <c r="T4" s="349"/>
      <c r="U4" s="349"/>
      <c r="V4" s="350"/>
    </row>
    <row r="5" spans="1:22" x14ac:dyDescent="0.25">
      <c r="A5" s="346"/>
      <c r="B5" s="346"/>
      <c r="C5" s="346"/>
      <c r="D5" s="346"/>
      <c r="E5" s="346"/>
      <c r="F5" s="351" t="s">
        <v>260</v>
      </c>
      <c r="G5" s="352"/>
      <c r="H5" s="353"/>
      <c r="I5" s="351" t="s">
        <v>261</v>
      </c>
      <c r="J5" s="352"/>
      <c r="K5" s="352"/>
      <c r="L5" s="352"/>
      <c r="M5" s="352"/>
      <c r="N5" s="353"/>
      <c r="O5" s="351" t="s">
        <v>262</v>
      </c>
      <c r="P5" s="352"/>
      <c r="Q5" s="352"/>
      <c r="R5" s="352"/>
      <c r="S5" s="353"/>
      <c r="T5" s="351" t="s">
        <v>263</v>
      </c>
      <c r="U5" s="352"/>
      <c r="V5" s="353"/>
    </row>
    <row r="6" spans="1:22" x14ac:dyDescent="0.25">
      <c r="A6" s="346"/>
      <c r="B6" s="346"/>
      <c r="C6" s="346"/>
      <c r="D6" s="346"/>
      <c r="E6" s="346"/>
      <c r="F6" s="354" t="s">
        <v>115</v>
      </c>
      <c r="G6" s="354" t="s">
        <v>117</v>
      </c>
      <c r="H6" s="345" t="s">
        <v>9</v>
      </c>
      <c r="I6" s="351" t="s">
        <v>264</v>
      </c>
      <c r="J6" s="353"/>
      <c r="K6" s="351" t="s">
        <v>265</v>
      </c>
      <c r="L6" s="352"/>
      <c r="M6" s="353"/>
      <c r="N6" s="345" t="s">
        <v>9</v>
      </c>
      <c r="O6" s="354" t="s">
        <v>266</v>
      </c>
      <c r="P6" s="354" t="s">
        <v>267</v>
      </c>
      <c r="Q6" s="354" t="s">
        <v>268</v>
      </c>
      <c r="R6" s="354" t="s">
        <v>269</v>
      </c>
      <c r="S6" s="345" t="s">
        <v>270</v>
      </c>
      <c r="T6" s="354" t="s">
        <v>271</v>
      </c>
      <c r="U6" s="354" t="s">
        <v>272</v>
      </c>
      <c r="V6" s="356" t="s">
        <v>9</v>
      </c>
    </row>
    <row r="7" spans="1:22" ht="36" x14ac:dyDescent="0.25">
      <c r="A7" s="347"/>
      <c r="B7" s="347"/>
      <c r="C7" s="347"/>
      <c r="D7" s="347"/>
      <c r="E7" s="347"/>
      <c r="F7" s="355"/>
      <c r="G7" s="355"/>
      <c r="H7" s="347"/>
      <c r="I7" s="169" t="s">
        <v>273</v>
      </c>
      <c r="J7" s="169" t="s">
        <v>274</v>
      </c>
      <c r="K7" s="169" t="s">
        <v>273</v>
      </c>
      <c r="L7" s="169" t="s">
        <v>274</v>
      </c>
      <c r="M7" s="169" t="s">
        <v>275</v>
      </c>
      <c r="N7" s="347"/>
      <c r="O7" s="355"/>
      <c r="P7" s="355"/>
      <c r="Q7" s="355"/>
      <c r="R7" s="355"/>
      <c r="S7" s="347"/>
      <c r="T7" s="355"/>
      <c r="U7" s="355"/>
      <c r="V7" s="357"/>
    </row>
    <row r="8" spans="1:22" x14ac:dyDescent="0.25">
      <c r="A8" s="170" t="s">
        <v>106</v>
      </c>
      <c r="B8" s="170" t="s">
        <v>16</v>
      </c>
      <c r="C8" s="170" t="s">
        <v>17</v>
      </c>
      <c r="D8" s="170" t="s">
        <v>18</v>
      </c>
      <c r="E8" s="170" t="s">
        <v>19</v>
      </c>
      <c r="F8" s="170" t="s">
        <v>20</v>
      </c>
      <c r="G8" s="170" t="s">
        <v>21</v>
      </c>
      <c r="H8" s="170" t="s">
        <v>22</v>
      </c>
      <c r="I8" s="170" t="s">
        <v>23</v>
      </c>
      <c r="J8" s="170" t="s">
        <v>24</v>
      </c>
      <c r="K8" s="170" t="s">
        <v>25</v>
      </c>
      <c r="L8" s="170" t="s">
        <v>107</v>
      </c>
      <c r="M8" s="170" t="s">
        <v>108</v>
      </c>
      <c r="N8" s="170" t="s">
        <v>26</v>
      </c>
      <c r="O8" s="170" t="s">
        <v>27</v>
      </c>
      <c r="P8" s="170" t="s">
        <v>28</v>
      </c>
      <c r="Q8" s="170" t="s">
        <v>29</v>
      </c>
      <c r="R8" s="170" t="s">
        <v>109</v>
      </c>
      <c r="S8" s="171" t="s">
        <v>110</v>
      </c>
      <c r="T8" s="171" t="s">
        <v>276</v>
      </c>
      <c r="U8" s="171" t="s">
        <v>277</v>
      </c>
      <c r="V8" s="171" t="s">
        <v>278</v>
      </c>
    </row>
    <row r="9" spans="1:22" x14ac:dyDescent="0.25">
      <c r="A9" s="172">
        <v>1</v>
      </c>
      <c r="B9" s="173" t="s">
        <v>279</v>
      </c>
      <c r="C9" s="174">
        <f>C11+C12+C13+C14+C16</f>
        <v>2.5</v>
      </c>
      <c r="D9" s="174">
        <f>D11+D12+D13+D14+D16</f>
        <v>3</v>
      </c>
      <c r="E9" s="174">
        <f>E11+E12+E13+E14+E16</f>
        <v>0</v>
      </c>
      <c r="F9" s="174">
        <f>F11+F12+F13+F14+F16</f>
        <v>2</v>
      </c>
      <c r="G9" s="174">
        <f>G11+G12+G13+G14+G16</f>
        <v>0.5</v>
      </c>
      <c r="H9" s="174">
        <f>H11+H12+H13+H14+H15+H16</f>
        <v>2.5</v>
      </c>
      <c r="I9" s="174">
        <f>I11+I12+I13+I14+I16</f>
        <v>0</v>
      </c>
      <c r="J9" s="174">
        <f>J11+J12+J13+J14+J16</f>
        <v>0</v>
      </c>
      <c r="K9" s="174">
        <f>K11+K12+K13+K14+K16</f>
        <v>0</v>
      </c>
      <c r="L9" s="174">
        <f>L11+L12+L13+L14+L16</f>
        <v>2.5</v>
      </c>
      <c r="M9" s="174">
        <f>M11+M12+M13+M14+M16</f>
        <v>0</v>
      </c>
      <c r="N9" s="174">
        <f>N11+N12+N13+N14+N15+N16</f>
        <v>2.5</v>
      </c>
      <c r="O9" s="174">
        <f t="shared" ref="O9:U9" si="0">O11+O12+O13+O14+O16</f>
        <v>0.5</v>
      </c>
      <c r="P9" s="174">
        <f t="shared" si="0"/>
        <v>2</v>
      </c>
      <c r="Q9" s="174">
        <f t="shared" si="0"/>
        <v>0</v>
      </c>
      <c r="R9" s="174">
        <f t="shared" si="0"/>
        <v>0</v>
      </c>
      <c r="S9" s="174">
        <f t="shared" si="0"/>
        <v>2.5</v>
      </c>
      <c r="T9" s="174">
        <f t="shared" si="0"/>
        <v>0</v>
      </c>
      <c r="U9" s="174">
        <f t="shared" si="0"/>
        <v>0</v>
      </c>
      <c r="V9" s="174">
        <f>V11+V12+V13+V14+V15+V16</f>
        <v>0</v>
      </c>
    </row>
    <row r="10" spans="1:22" x14ac:dyDescent="0.25">
      <c r="A10" s="175"/>
      <c r="B10" s="176" t="s">
        <v>31</v>
      </c>
      <c r="C10" s="176"/>
      <c r="D10" s="176"/>
      <c r="E10" s="177"/>
      <c r="F10" s="177"/>
      <c r="G10" s="177"/>
      <c r="H10" s="178"/>
      <c r="I10" s="177"/>
      <c r="J10" s="177"/>
      <c r="K10" s="177"/>
      <c r="L10" s="177"/>
      <c r="M10" s="177"/>
      <c r="N10" s="179"/>
      <c r="O10" s="177"/>
      <c r="P10" s="177"/>
      <c r="Q10" s="177"/>
      <c r="R10" s="177"/>
      <c r="S10" s="177"/>
      <c r="T10" s="180"/>
      <c r="U10" s="180"/>
      <c r="V10" s="181"/>
    </row>
    <row r="11" spans="1:22" x14ac:dyDescent="0.25">
      <c r="A11" s="182" t="s">
        <v>280</v>
      </c>
      <c r="B11" s="183" t="s">
        <v>281</v>
      </c>
      <c r="C11" s="182">
        <v>1</v>
      </c>
      <c r="D11" s="182">
        <v>1</v>
      </c>
      <c r="E11" s="184"/>
      <c r="F11" s="182">
        <v>1</v>
      </c>
      <c r="G11" s="182"/>
      <c r="H11" s="185">
        <f>F11+G11</f>
        <v>1</v>
      </c>
      <c r="I11" s="182"/>
      <c r="J11" s="182"/>
      <c r="K11" s="182"/>
      <c r="L11" s="182">
        <v>1</v>
      </c>
      <c r="M11" s="182"/>
      <c r="N11" s="185">
        <f t="shared" ref="N11:N16" si="1">I11+J11+K11+L11+M11</f>
        <v>1</v>
      </c>
      <c r="O11" s="182"/>
      <c r="P11" s="182">
        <v>1</v>
      </c>
      <c r="Q11" s="182"/>
      <c r="R11" s="182"/>
      <c r="S11" s="185">
        <f>O11+P11+Q11+R11</f>
        <v>1</v>
      </c>
      <c r="T11" s="186"/>
      <c r="U11" s="186"/>
      <c r="V11" s="187">
        <f t="shared" ref="V11:V16" si="2">T11+U11</f>
        <v>0</v>
      </c>
    </row>
    <row r="12" spans="1:22" x14ac:dyDescent="0.25">
      <c r="A12" s="182" t="s">
        <v>282</v>
      </c>
      <c r="B12" s="183" t="s">
        <v>283</v>
      </c>
      <c r="C12" s="182">
        <v>0</v>
      </c>
      <c r="D12" s="182">
        <v>0</v>
      </c>
      <c r="E12" s="184"/>
      <c r="F12" s="182"/>
      <c r="G12" s="182"/>
      <c r="H12" s="185">
        <f>F12+G12</f>
        <v>0</v>
      </c>
      <c r="I12" s="182"/>
      <c r="J12" s="182"/>
      <c r="K12" s="182"/>
      <c r="L12" s="182">
        <v>0</v>
      </c>
      <c r="M12" s="182"/>
      <c r="N12" s="185">
        <f t="shared" si="1"/>
        <v>0</v>
      </c>
      <c r="O12" s="182"/>
      <c r="P12" s="182"/>
      <c r="Q12" s="182"/>
      <c r="R12" s="182"/>
      <c r="S12" s="185">
        <f>O12+P12+Q12+R12</f>
        <v>0</v>
      </c>
      <c r="T12" s="186"/>
      <c r="U12" s="186"/>
      <c r="V12" s="187">
        <f t="shared" si="2"/>
        <v>0</v>
      </c>
    </row>
    <row r="13" spans="1:22" x14ac:dyDescent="0.25">
      <c r="A13" s="182" t="s">
        <v>284</v>
      </c>
      <c r="B13" s="183" t="s">
        <v>285</v>
      </c>
      <c r="C13" s="182">
        <v>1</v>
      </c>
      <c r="D13" s="182">
        <v>1</v>
      </c>
      <c r="E13" s="184"/>
      <c r="F13" s="182">
        <v>1</v>
      </c>
      <c r="G13" s="182"/>
      <c r="H13" s="185">
        <f>F13+G13</f>
        <v>1</v>
      </c>
      <c r="I13" s="182"/>
      <c r="J13" s="182"/>
      <c r="K13" s="182"/>
      <c r="L13" s="182">
        <v>1</v>
      </c>
      <c r="M13" s="182"/>
      <c r="N13" s="185">
        <f t="shared" si="1"/>
        <v>1</v>
      </c>
      <c r="O13" s="182"/>
      <c r="P13" s="182">
        <v>1</v>
      </c>
      <c r="Q13" s="182"/>
      <c r="R13" s="182"/>
      <c r="S13" s="185">
        <f>O13+P13+Q13+R13</f>
        <v>1</v>
      </c>
      <c r="T13" s="186"/>
      <c r="U13" s="186"/>
      <c r="V13" s="187">
        <f t="shared" si="2"/>
        <v>0</v>
      </c>
    </row>
    <row r="14" spans="1:22" x14ac:dyDescent="0.25">
      <c r="A14" s="182" t="s">
        <v>122</v>
      </c>
      <c r="B14" s="183" t="s">
        <v>286</v>
      </c>
      <c r="C14" s="182">
        <v>0</v>
      </c>
      <c r="D14" s="182">
        <v>0</v>
      </c>
      <c r="E14" s="184"/>
      <c r="F14" s="182"/>
      <c r="G14" s="182"/>
      <c r="H14" s="185">
        <f>F14+G14</f>
        <v>0</v>
      </c>
      <c r="I14" s="182"/>
      <c r="J14" s="182"/>
      <c r="K14" s="182"/>
      <c r="L14" s="182">
        <v>0</v>
      </c>
      <c r="M14" s="182"/>
      <c r="N14" s="185">
        <f t="shared" si="1"/>
        <v>0</v>
      </c>
      <c r="O14" s="182"/>
      <c r="P14" s="182"/>
      <c r="Q14" s="182"/>
      <c r="R14" s="182"/>
      <c r="S14" s="185">
        <f>O14+P14+Q14+R14</f>
        <v>0</v>
      </c>
      <c r="T14" s="186"/>
      <c r="U14" s="186"/>
      <c r="V14" s="187">
        <f t="shared" si="2"/>
        <v>0</v>
      </c>
    </row>
    <row r="15" spans="1:22" x14ac:dyDescent="0.25">
      <c r="A15" s="188" t="s">
        <v>287</v>
      </c>
      <c r="B15" s="183" t="s">
        <v>288</v>
      </c>
      <c r="C15" s="182">
        <v>0</v>
      </c>
      <c r="D15" s="182">
        <v>0</v>
      </c>
      <c r="E15" s="184"/>
      <c r="F15" s="182"/>
      <c r="G15" s="182"/>
      <c r="H15" s="185">
        <v>0</v>
      </c>
      <c r="I15" s="182"/>
      <c r="J15" s="182"/>
      <c r="K15" s="182"/>
      <c r="L15" s="182">
        <v>0</v>
      </c>
      <c r="M15" s="182"/>
      <c r="N15" s="185">
        <f t="shared" si="1"/>
        <v>0</v>
      </c>
      <c r="O15" s="182"/>
      <c r="P15" s="182"/>
      <c r="Q15" s="182"/>
      <c r="R15" s="182"/>
      <c r="S15" s="185"/>
      <c r="T15" s="186"/>
      <c r="U15" s="186"/>
      <c r="V15" s="187">
        <f t="shared" si="2"/>
        <v>0</v>
      </c>
    </row>
    <row r="16" spans="1:22" x14ac:dyDescent="0.25">
      <c r="A16" s="188" t="s">
        <v>289</v>
      </c>
      <c r="B16" s="183" t="s">
        <v>290</v>
      </c>
      <c r="C16" s="182">
        <v>0.5</v>
      </c>
      <c r="D16" s="182">
        <v>1</v>
      </c>
      <c r="E16" s="184"/>
      <c r="F16" s="182"/>
      <c r="G16" s="182">
        <v>0.5</v>
      </c>
      <c r="H16" s="185">
        <f>F16+G16</f>
        <v>0.5</v>
      </c>
      <c r="I16" s="182"/>
      <c r="J16" s="182"/>
      <c r="K16" s="182"/>
      <c r="L16" s="182">
        <v>0.5</v>
      </c>
      <c r="M16" s="182"/>
      <c r="N16" s="185">
        <f t="shared" si="1"/>
        <v>0.5</v>
      </c>
      <c r="O16" s="182">
        <v>0.5</v>
      </c>
      <c r="P16" s="182"/>
      <c r="Q16" s="182"/>
      <c r="R16" s="182"/>
      <c r="S16" s="185">
        <f>O16+P16+Q16+R16</f>
        <v>0.5</v>
      </c>
      <c r="T16" s="186"/>
      <c r="U16" s="186"/>
      <c r="V16" s="187">
        <f t="shared" si="2"/>
        <v>0</v>
      </c>
    </row>
    <row r="17" spans="1:22" ht="25.5" x14ac:dyDescent="0.25">
      <c r="A17" s="189">
        <v>2</v>
      </c>
      <c r="B17" s="173" t="s">
        <v>291</v>
      </c>
      <c r="C17" s="174">
        <f>C19+C20+C21+C22+C23</f>
        <v>11</v>
      </c>
      <c r="D17" s="174">
        <v>11</v>
      </c>
      <c r="E17" s="174">
        <f t="shared" ref="E17:V17" si="3">E19+E20+E21+E22+E23</f>
        <v>0</v>
      </c>
      <c r="F17" s="174">
        <f t="shared" si="3"/>
        <v>1</v>
      </c>
      <c r="G17" s="174">
        <f t="shared" si="3"/>
        <v>10</v>
      </c>
      <c r="H17" s="174">
        <f t="shared" si="3"/>
        <v>11</v>
      </c>
      <c r="I17" s="174">
        <f t="shared" si="3"/>
        <v>0</v>
      </c>
      <c r="J17" s="174">
        <f t="shared" si="3"/>
        <v>0</v>
      </c>
      <c r="K17" s="174">
        <f t="shared" si="3"/>
        <v>1</v>
      </c>
      <c r="L17" s="174">
        <f t="shared" si="3"/>
        <v>10</v>
      </c>
      <c r="M17" s="174">
        <f t="shared" si="3"/>
        <v>0</v>
      </c>
      <c r="N17" s="174">
        <f t="shared" si="3"/>
        <v>11</v>
      </c>
      <c r="O17" s="174">
        <f t="shared" si="3"/>
        <v>5</v>
      </c>
      <c r="P17" s="174">
        <f t="shared" si="3"/>
        <v>6</v>
      </c>
      <c r="Q17" s="174">
        <f t="shared" si="3"/>
        <v>0</v>
      </c>
      <c r="R17" s="174">
        <f t="shared" si="3"/>
        <v>0</v>
      </c>
      <c r="S17" s="174">
        <f t="shared" si="3"/>
        <v>11</v>
      </c>
      <c r="T17" s="174">
        <f t="shared" si="3"/>
        <v>3</v>
      </c>
      <c r="U17" s="174">
        <f t="shared" si="3"/>
        <v>0</v>
      </c>
      <c r="V17" s="174">
        <f t="shared" si="3"/>
        <v>3</v>
      </c>
    </row>
    <row r="18" spans="1:22" x14ac:dyDescent="0.25">
      <c r="A18" s="175"/>
      <c r="B18" s="190" t="s">
        <v>31</v>
      </c>
      <c r="C18" s="190"/>
      <c r="D18" s="190"/>
      <c r="E18" s="176"/>
      <c r="F18" s="175"/>
      <c r="G18" s="175"/>
      <c r="H18" s="175"/>
      <c r="I18" s="191"/>
      <c r="J18" s="191"/>
      <c r="K18" s="191"/>
      <c r="L18" s="191"/>
      <c r="M18" s="191"/>
      <c r="N18" s="175"/>
      <c r="O18" s="175"/>
      <c r="P18" s="175"/>
      <c r="Q18" s="175"/>
      <c r="R18" s="175"/>
      <c r="S18" s="175"/>
      <c r="T18" s="192"/>
      <c r="U18" s="192"/>
      <c r="V18" s="175"/>
    </row>
    <row r="19" spans="1:22" x14ac:dyDescent="0.25">
      <c r="A19" s="182" t="s">
        <v>292</v>
      </c>
      <c r="B19" s="183" t="s">
        <v>293</v>
      </c>
      <c r="C19" s="182">
        <v>4</v>
      </c>
      <c r="D19" s="182">
        <v>4</v>
      </c>
      <c r="E19" s="184"/>
      <c r="F19" s="182">
        <v>0</v>
      </c>
      <c r="G19" s="182">
        <v>4</v>
      </c>
      <c r="H19" s="175">
        <f t="shared" ref="H19:H24" si="4">F19+G19</f>
        <v>4</v>
      </c>
      <c r="I19" s="182"/>
      <c r="J19" s="182"/>
      <c r="K19" s="182"/>
      <c r="L19" s="182">
        <v>4</v>
      </c>
      <c r="M19" s="182"/>
      <c r="N19" s="185">
        <f t="shared" ref="N19:N24" si="5">I19+J19+K19+L19+M19</f>
        <v>4</v>
      </c>
      <c r="O19" s="182">
        <v>1</v>
      </c>
      <c r="P19" s="182">
        <v>3</v>
      </c>
      <c r="Q19" s="182"/>
      <c r="R19" s="182"/>
      <c r="S19" s="193">
        <f t="shared" ref="S19:S24" si="6">O19+P19+Q19+R19</f>
        <v>4</v>
      </c>
      <c r="T19" s="194">
        <v>1</v>
      </c>
      <c r="U19" s="186"/>
      <c r="V19" s="195">
        <f t="shared" ref="V19:V24" si="7">T19+U19</f>
        <v>1</v>
      </c>
    </row>
    <row r="20" spans="1:22" x14ac:dyDescent="0.25">
      <c r="A20" s="182" t="s">
        <v>294</v>
      </c>
      <c r="B20" s="183" t="s">
        <v>295</v>
      </c>
      <c r="C20" s="182">
        <v>0</v>
      </c>
      <c r="D20" s="182">
        <v>0</v>
      </c>
      <c r="E20" s="184"/>
      <c r="F20" s="182">
        <v>0</v>
      </c>
      <c r="G20" s="182">
        <v>0</v>
      </c>
      <c r="H20" s="175">
        <f t="shared" si="4"/>
        <v>0</v>
      </c>
      <c r="I20" s="182"/>
      <c r="J20" s="182"/>
      <c r="K20" s="182"/>
      <c r="L20" s="182">
        <v>0</v>
      </c>
      <c r="M20" s="182"/>
      <c r="N20" s="185">
        <f t="shared" si="5"/>
        <v>0</v>
      </c>
      <c r="O20" s="182"/>
      <c r="P20" s="182"/>
      <c r="Q20" s="182"/>
      <c r="R20" s="182"/>
      <c r="S20" s="193">
        <f t="shared" si="6"/>
        <v>0</v>
      </c>
      <c r="T20" s="194"/>
      <c r="U20" s="186"/>
      <c r="V20" s="195">
        <f t="shared" si="7"/>
        <v>0</v>
      </c>
    </row>
    <row r="21" spans="1:22" x14ac:dyDescent="0.25">
      <c r="A21" s="182" t="s">
        <v>296</v>
      </c>
      <c r="B21" s="183" t="s">
        <v>297</v>
      </c>
      <c r="C21" s="182">
        <v>0</v>
      </c>
      <c r="D21" s="182">
        <v>0</v>
      </c>
      <c r="E21" s="184"/>
      <c r="F21" s="182">
        <v>0</v>
      </c>
      <c r="G21" s="182">
        <v>0</v>
      </c>
      <c r="H21" s="175">
        <f t="shared" si="4"/>
        <v>0</v>
      </c>
      <c r="I21" s="182"/>
      <c r="J21" s="182"/>
      <c r="K21" s="182"/>
      <c r="L21" s="182">
        <v>0</v>
      </c>
      <c r="M21" s="182"/>
      <c r="N21" s="185">
        <f t="shared" si="5"/>
        <v>0</v>
      </c>
      <c r="O21" s="182"/>
      <c r="P21" s="182"/>
      <c r="Q21" s="182"/>
      <c r="R21" s="182"/>
      <c r="S21" s="193">
        <f t="shared" si="6"/>
        <v>0</v>
      </c>
      <c r="T21" s="194"/>
      <c r="U21" s="186"/>
      <c r="V21" s="195">
        <f t="shared" si="7"/>
        <v>0</v>
      </c>
    </row>
    <row r="22" spans="1:22" x14ac:dyDescent="0.25">
      <c r="A22" s="182" t="s">
        <v>298</v>
      </c>
      <c r="B22" s="196" t="s">
        <v>299</v>
      </c>
      <c r="C22" s="197">
        <v>0</v>
      </c>
      <c r="D22" s="197">
        <v>0</v>
      </c>
      <c r="E22" s="198"/>
      <c r="F22" s="182">
        <v>0</v>
      </c>
      <c r="G22" s="182">
        <v>0</v>
      </c>
      <c r="H22" s="175">
        <f t="shared" si="4"/>
        <v>0</v>
      </c>
      <c r="I22" s="182"/>
      <c r="J22" s="182"/>
      <c r="K22" s="182"/>
      <c r="L22" s="182">
        <v>0</v>
      </c>
      <c r="M22" s="182"/>
      <c r="N22" s="185">
        <f t="shared" si="5"/>
        <v>0</v>
      </c>
      <c r="O22" s="182"/>
      <c r="P22" s="182"/>
      <c r="Q22" s="182"/>
      <c r="R22" s="182"/>
      <c r="S22" s="193">
        <f t="shared" si="6"/>
        <v>0</v>
      </c>
      <c r="T22" s="194"/>
      <c r="U22" s="186"/>
      <c r="V22" s="195">
        <f t="shared" si="7"/>
        <v>0</v>
      </c>
    </row>
    <row r="23" spans="1:22" x14ac:dyDescent="0.25">
      <c r="A23" s="182" t="s">
        <v>300</v>
      </c>
      <c r="B23" s="196" t="s">
        <v>301</v>
      </c>
      <c r="C23" s="197">
        <v>7</v>
      </c>
      <c r="D23" s="197">
        <v>7</v>
      </c>
      <c r="E23" s="198"/>
      <c r="F23" s="182">
        <v>1</v>
      </c>
      <c r="G23" s="182">
        <v>6</v>
      </c>
      <c r="H23" s="175">
        <f t="shared" si="4"/>
        <v>7</v>
      </c>
      <c r="I23" s="182"/>
      <c r="J23" s="182"/>
      <c r="K23" s="182">
        <v>1</v>
      </c>
      <c r="L23" s="182">
        <v>6</v>
      </c>
      <c r="M23" s="182"/>
      <c r="N23" s="185">
        <f t="shared" si="5"/>
        <v>7</v>
      </c>
      <c r="O23" s="182">
        <v>4</v>
      </c>
      <c r="P23" s="182">
        <v>3</v>
      </c>
      <c r="Q23" s="182"/>
      <c r="R23" s="182"/>
      <c r="S23" s="193">
        <f t="shared" si="6"/>
        <v>7</v>
      </c>
      <c r="T23" s="194">
        <v>2</v>
      </c>
      <c r="U23" s="186"/>
      <c r="V23" s="195">
        <f t="shared" si="7"/>
        <v>2</v>
      </c>
    </row>
    <row r="24" spans="1:22" ht="25.5" x14ac:dyDescent="0.25">
      <c r="A24" s="199">
        <v>3</v>
      </c>
      <c r="B24" s="200" t="s">
        <v>302</v>
      </c>
      <c r="C24" s="201">
        <v>1</v>
      </c>
      <c r="D24" s="201">
        <v>1</v>
      </c>
      <c r="E24" s="202"/>
      <c r="F24" s="199">
        <v>1</v>
      </c>
      <c r="G24" s="199">
        <v>0</v>
      </c>
      <c r="H24" s="189">
        <f t="shared" si="4"/>
        <v>1</v>
      </c>
      <c r="I24" s="203"/>
      <c r="J24" s="203"/>
      <c r="K24" s="203">
        <v>1</v>
      </c>
      <c r="L24" s="203"/>
      <c r="M24" s="203"/>
      <c r="N24" s="204">
        <f t="shared" si="5"/>
        <v>1</v>
      </c>
      <c r="O24" s="203"/>
      <c r="P24" s="203"/>
      <c r="Q24" s="203">
        <v>1</v>
      </c>
      <c r="R24" s="203"/>
      <c r="S24" s="205">
        <f t="shared" si="6"/>
        <v>1</v>
      </c>
      <c r="T24" s="203"/>
      <c r="U24" s="203"/>
      <c r="V24" s="172">
        <f t="shared" si="7"/>
        <v>0</v>
      </c>
    </row>
    <row r="25" spans="1:22" x14ac:dyDescent="0.25">
      <c r="A25" s="175"/>
      <c r="B25" s="206" t="s">
        <v>303</v>
      </c>
      <c r="C25" s="185">
        <f t="shared" ref="C25:U25" si="8">C9+C17+C24</f>
        <v>14.5</v>
      </c>
      <c r="D25" s="185">
        <f t="shared" si="8"/>
        <v>15</v>
      </c>
      <c r="E25" s="185">
        <f t="shared" si="8"/>
        <v>0</v>
      </c>
      <c r="F25" s="185">
        <f t="shared" si="8"/>
        <v>4</v>
      </c>
      <c r="G25" s="185">
        <f t="shared" si="8"/>
        <v>10.5</v>
      </c>
      <c r="H25" s="185">
        <f t="shared" si="8"/>
        <v>14.5</v>
      </c>
      <c r="I25" s="185">
        <f t="shared" si="8"/>
        <v>0</v>
      </c>
      <c r="J25" s="185">
        <f t="shared" si="8"/>
        <v>0</v>
      </c>
      <c r="K25" s="185">
        <f t="shared" si="8"/>
        <v>2</v>
      </c>
      <c r="L25" s="185">
        <f t="shared" si="8"/>
        <v>12.5</v>
      </c>
      <c r="M25" s="185">
        <f t="shared" si="8"/>
        <v>0</v>
      </c>
      <c r="N25" s="185">
        <f t="shared" si="8"/>
        <v>14.5</v>
      </c>
      <c r="O25" s="185">
        <f t="shared" si="8"/>
        <v>5.5</v>
      </c>
      <c r="P25" s="185">
        <f t="shared" si="8"/>
        <v>8</v>
      </c>
      <c r="Q25" s="185">
        <f t="shared" si="8"/>
        <v>1</v>
      </c>
      <c r="R25" s="185">
        <f t="shared" si="8"/>
        <v>0</v>
      </c>
      <c r="S25" s="185">
        <f t="shared" si="8"/>
        <v>14.5</v>
      </c>
      <c r="T25" s="185">
        <f t="shared" si="8"/>
        <v>3</v>
      </c>
      <c r="U25" s="185">
        <f t="shared" si="8"/>
        <v>0</v>
      </c>
      <c r="V25" s="185">
        <f>V24+V17+V9</f>
        <v>3</v>
      </c>
    </row>
  </sheetData>
  <mergeCells count="27">
    <mergeCell ref="I6:J6"/>
    <mergeCell ref="K6:M6"/>
    <mergeCell ref="N6:N7"/>
    <mergeCell ref="O6:O7"/>
    <mergeCell ref="V6:V7"/>
    <mergeCell ref="P6:P7"/>
    <mergeCell ref="Q6:Q7"/>
    <mergeCell ref="R6:R7"/>
    <mergeCell ref="S6:S7"/>
    <mergeCell ref="T6:T7"/>
    <mergeCell ref="U6:U7"/>
    <mergeCell ref="C1:R1"/>
    <mergeCell ref="K2:O2"/>
    <mergeCell ref="T3:U3"/>
    <mergeCell ref="A4:A7"/>
    <mergeCell ref="B4:B7"/>
    <mergeCell ref="C4:C7"/>
    <mergeCell ref="D4:D7"/>
    <mergeCell ref="E4:E7"/>
    <mergeCell ref="F4:V4"/>
    <mergeCell ref="F5:H5"/>
    <mergeCell ref="I5:N5"/>
    <mergeCell ref="O5:S5"/>
    <mergeCell ref="T5:V5"/>
    <mergeCell ref="F6:F7"/>
    <mergeCell ref="G6:G7"/>
    <mergeCell ref="H6:H7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selection activeCell="A16" sqref="A16"/>
    </sheetView>
  </sheetViews>
  <sheetFormatPr defaultRowHeight="15" x14ac:dyDescent="0.25"/>
  <cols>
    <col min="2" max="2" width="32.5703125" customWidth="1"/>
    <col min="3" max="3" width="15.42578125" customWidth="1"/>
    <col min="6" max="6" width="12.28515625" customWidth="1"/>
    <col min="14" max="14" width="20.42578125" customWidth="1"/>
  </cols>
  <sheetData>
    <row r="1" spans="1:14" ht="46.5" customHeight="1" x14ac:dyDescent="0.25">
      <c r="A1" s="143"/>
      <c r="B1" s="318" t="s">
        <v>304</v>
      </c>
      <c r="C1" s="318"/>
      <c r="D1" s="318"/>
      <c r="E1" s="318"/>
      <c r="F1" s="318"/>
      <c r="G1" s="318"/>
      <c r="H1" s="318"/>
      <c r="I1" s="318"/>
      <c r="J1" s="318"/>
      <c r="K1" s="207"/>
      <c r="L1" s="143"/>
      <c r="M1" s="1"/>
      <c r="N1" s="1"/>
    </row>
    <row r="2" spans="1:14" ht="15.75" x14ac:dyDescent="0.25">
      <c r="A2" s="143"/>
      <c r="B2" s="143"/>
      <c r="C2" s="143"/>
      <c r="D2" s="360" t="s">
        <v>305</v>
      </c>
      <c r="E2" s="360"/>
      <c r="F2" s="360"/>
      <c r="G2" s="360"/>
      <c r="H2" s="143"/>
      <c r="I2" s="143"/>
      <c r="J2" s="361" t="s">
        <v>306</v>
      </c>
      <c r="K2" s="361"/>
      <c r="L2" s="143"/>
      <c r="M2" s="1"/>
      <c r="N2" s="1"/>
    </row>
    <row r="3" spans="1:14" ht="15.75" x14ac:dyDescent="0.25">
      <c r="A3" s="322" t="s">
        <v>86</v>
      </c>
      <c r="B3" s="337" t="s">
        <v>307</v>
      </c>
      <c r="C3" s="339" t="s">
        <v>308</v>
      </c>
      <c r="D3" s="340"/>
      <c r="E3" s="340"/>
      <c r="F3" s="340"/>
      <c r="G3" s="341"/>
      <c r="H3" s="339" t="s">
        <v>309</v>
      </c>
      <c r="I3" s="340"/>
      <c r="J3" s="340"/>
      <c r="K3" s="340"/>
      <c r="L3" s="341"/>
      <c r="M3" s="358" t="s">
        <v>310</v>
      </c>
      <c r="N3" s="359"/>
    </row>
    <row r="4" spans="1:14" ht="78.75" x14ac:dyDescent="0.25">
      <c r="A4" s="324"/>
      <c r="B4" s="338"/>
      <c r="C4" s="89" t="s">
        <v>311</v>
      </c>
      <c r="D4" s="88" t="s">
        <v>312</v>
      </c>
      <c r="E4" s="89" t="s">
        <v>383</v>
      </c>
      <c r="F4" s="89" t="s">
        <v>313</v>
      </c>
      <c r="G4" s="89" t="s">
        <v>314</v>
      </c>
      <c r="H4" s="88" t="s">
        <v>315</v>
      </c>
      <c r="I4" s="88" t="s">
        <v>316</v>
      </c>
      <c r="J4" s="88" t="s">
        <v>317</v>
      </c>
      <c r="K4" s="89" t="s">
        <v>318</v>
      </c>
      <c r="L4" s="88" t="s">
        <v>97</v>
      </c>
      <c r="M4" s="88" t="s">
        <v>319</v>
      </c>
      <c r="N4" s="88" t="s">
        <v>320</v>
      </c>
    </row>
    <row r="5" spans="1:14" ht="15.75" x14ac:dyDescent="0.25">
      <c r="A5" s="91" t="s">
        <v>106</v>
      </c>
      <c r="B5" s="164" t="s">
        <v>16</v>
      </c>
      <c r="C5" s="91" t="s">
        <v>17</v>
      </c>
      <c r="D5" s="91" t="s">
        <v>18</v>
      </c>
      <c r="E5" s="164" t="s">
        <v>19</v>
      </c>
      <c r="F5" s="164" t="s">
        <v>20</v>
      </c>
      <c r="G5" s="164" t="s">
        <v>21</v>
      </c>
      <c r="H5" s="91" t="s">
        <v>22</v>
      </c>
      <c r="I5" s="91" t="s">
        <v>23</v>
      </c>
      <c r="J5" s="91" t="s">
        <v>24</v>
      </c>
      <c r="K5" s="164" t="s">
        <v>25</v>
      </c>
      <c r="L5" s="91" t="s">
        <v>107</v>
      </c>
      <c r="M5" s="91" t="s">
        <v>108</v>
      </c>
      <c r="N5" s="91" t="s">
        <v>26</v>
      </c>
    </row>
    <row r="6" spans="1:14" ht="15.75" x14ac:dyDescent="0.25">
      <c r="A6" s="82" t="s">
        <v>198</v>
      </c>
      <c r="B6" s="138" t="s">
        <v>321</v>
      </c>
      <c r="C6" s="149">
        <v>3</v>
      </c>
      <c r="D6" s="149">
        <v>4</v>
      </c>
      <c r="E6" s="149">
        <v>2</v>
      </c>
      <c r="F6" s="149"/>
      <c r="G6" s="149"/>
      <c r="H6" s="134">
        <v>33</v>
      </c>
      <c r="I6" s="134">
        <v>30</v>
      </c>
      <c r="J6" s="134">
        <v>6</v>
      </c>
      <c r="K6" s="149">
        <v>15</v>
      </c>
      <c r="L6" s="149"/>
      <c r="M6" s="208" t="s">
        <v>319</v>
      </c>
      <c r="N6" s="69"/>
    </row>
    <row r="7" spans="1:14" ht="15.75" x14ac:dyDescent="0.25">
      <c r="A7" s="108" t="s">
        <v>112</v>
      </c>
      <c r="B7" s="131" t="s">
        <v>322</v>
      </c>
      <c r="C7" s="149">
        <v>3</v>
      </c>
      <c r="D7" s="149">
        <v>4</v>
      </c>
      <c r="E7" s="149">
        <v>2</v>
      </c>
      <c r="F7" s="149"/>
      <c r="G7" s="149"/>
      <c r="H7" s="209">
        <v>13</v>
      </c>
      <c r="I7" s="209">
        <v>10</v>
      </c>
      <c r="J7" s="209">
        <v>6</v>
      </c>
      <c r="K7" s="149">
        <v>15</v>
      </c>
      <c r="L7" s="149"/>
      <c r="M7" s="208"/>
      <c r="N7" s="69"/>
    </row>
    <row r="8" spans="1:14" ht="15.75" x14ac:dyDescent="0.25">
      <c r="A8" s="108" t="s">
        <v>118</v>
      </c>
      <c r="B8" s="109" t="s">
        <v>323</v>
      </c>
      <c r="C8" s="149"/>
      <c r="D8" s="149"/>
      <c r="E8" s="149"/>
      <c r="F8" s="149"/>
      <c r="G8" s="149"/>
      <c r="H8" s="134">
        <v>20</v>
      </c>
      <c r="I8" s="134">
        <v>20</v>
      </c>
      <c r="J8" s="134"/>
      <c r="K8" s="149"/>
      <c r="L8" s="149"/>
      <c r="M8" s="208"/>
      <c r="N8" s="69"/>
    </row>
    <row r="9" spans="1:14" ht="15.75" x14ac:dyDescent="0.25">
      <c r="A9" s="82" t="s">
        <v>202</v>
      </c>
      <c r="B9" s="210" t="s">
        <v>324</v>
      </c>
      <c r="C9" s="149">
        <v>2</v>
      </c>
      <c r="D9" s="149">
        <v>3</v>
      </c>
      <c r="E9" s="149">
        <v>2</v>
      </c>
      <c r="F9" s="149"/>
      <c r="G9" s="149"/>
      <c r="H9" s="134">
        <v>13</v>
      </c>
      <c r="I9" s="134">
        <v>10</v>
      </c>
      <c r="J9" s="134">
        <v>6</v>
      </c>
      <c r="K9" s="149"/>
      <c r="L9" s="149"/>
      <c r="M9" s="208"/>
      <c r="N9" s="69"/>
    </row>
    <row r="10" spans="1:14" ht="15.75" x14ac:dyDescent="0.25">
      <c r="A10" s="82" t="s">
        <v>204</v>
      </c>
      <c r="B10" s="138" t="s">
        <v>325</v>
      </c>
      <c r="C10" s="149">
        <v>1</v>
      </c>
      <c r="D10" s="149">
        <v>1</v>
      </c>
      <c r="E10" s="149"/>
      <c r="F10" s="149"/>
      <c r="G10" s="149"/>
      <c r="H10" s="149">
        <v>20</v>
      </c>
      <c r="I10" s="149"/>
      <c r="J10" s="149"/>
      <c r="K10" s="149">
        <v>15</v>
      </c>
      <c r="L10" s="149"/>
      <c r="M10" s="208"/>
      <c r="N10" s="69"/>
    </row>
    <row r="11" spans="1:14" ht="19.5" x14ac:dyDescent="0.25">
      <c r="A11" s="82" t="s">
        <v>206</v>
      </c>
      <c r="B11" s="138" t="s">
        <v>326</v>
      </c>
      <c r="C11" s="149"/>
      <c r="D11" s="149"/>
      <c r="E11" s="149"/>
      <c r="F11" s="149"/>
      <c r="G11" s="149"/>
      <c r="H11" s="149"/>
      <c r="I11" s="149"/>
      <c r="J11" s="149"/>
      <c r="K11" s="149"/>
      <c r="L11" s="149"/>
      <c r="M11" s="208"/>
      <c r="N11" s="69"/>
    </row>
    <row r="12" spans="1:14" ht="15.75" x14ac:dyDescent="0.25">
      <c r="A12" s="108" t="s">
        <v>78</v>
      </c>
      <c r="B12" s="109" t="s">
        <v>327</v>
      </c>
      <c r="C12" s="149">
        <v>3</v>
      </c>
      <c r="D12" s="149">
        <v>4</v>
      </c>
      <c r="E12" s="149">
        <v>1</v>
      </c>
      <c r="F12" s="149"/>
      <c r="G12" s="149"/>
      <c r="H12" s="149">
        <v>33</v>
      </c>
      <c r="I12" s="149">
        <v>30</v>
      </c>
      <c r="J12" s="149">
        <v>6</v>
      </c>
      <c r="K12" s="149">
        <v>15</v>
      </c>
      <c r="L12" s="149"/>
      <c r="M12" s="208"/>
      <c r="N12" s="69"/>
    </row>
    <row r="13" spans="1:14" ht="15.75" x14ac:dyDescent="0.25">
      <c r="A13" s="108" t="s">
        <v>80</v>
      </c>
      <c r="B13" s="109" t="s">
        <v>328</v>
      </c>
      <c r="C13" s="149" t="s">
        <v>377</v>
      </c>
      <c r="D13" s="149" t="s">
        <v>377</v>
      </c>
      <c r="E13" s="149">
        <v>1</v>
      </c>
      <c r="F13" s="149"/>
      <c r="G13" s="149"/>
      <c r="H13" s="149"/>
      <c r="I13" s="149"/>
      <c r="J13" s="149"/>
      <c r="K13" s="149"/>
      <c r="L13" s="149"/>
      <c r="M13" s="208"/>
      <c r="N13" s="69"/>
    </row>
    <row r="15" spans="1:14" x14ac:dyDescent="0.25">
      <c r="A15" t="s">
        <v>384</v>
      </c>
    </row>
  </sheetData>
  <mergeCells count="8">
    <mergeCell ref="M3:N3"/>
    <mergeCell ref="B1:J1"/>
    <mergeCell ref="D2:G2"/>
    <mergeCell ref="J2:K2"/>
    <mergeCell ref="A3:A4"/>
    <mergeCell ref="B3:B4"/>
    <mergeCell ref="C3:G3"/>
    <mergeCell ref="H3:L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topLeftCell="A4" workbookViewId="0">
      <selection activeCell="A7" sqref="A7:B7"/>
    </sheetView>
  </sheetViews>
  <sheetFormatPr defaultRowHeight="15" x14ac:dyDescent="0.25"/>
  <cols>
    <col min="2" max="2" width="27.28515625" customWidth="1"/>
    <col min="3" max="3" width="18.85546875" customWidth="1"/>
    <col min="5" max="5" width="14.42578125" customWidth="1"/>
    <col min="7" max="7" width="19.5703125" customWidth="1"/>
    <col min="14" max="14" width="15.42578125" customWidth="1"/>
  </cols>
  <sheetData>
    <row r="1" spans="1:15" x14ac:dyDescent="0.25">
      <c r="A1" s="213"/>
      <c r="B1" s="214"/>
      <c r="C1" s="214"/>
      <c r="D1" s="366" t="s">
        <v>388</v>
      </c>
      <c r="E1" s="366"/>
      <c r="F1" s="366"/>
      <c r="G1" s="366"/>
      <c r="H1" s="366"/>
      <c r="I1" s="366"/>
      <c r="J1" s="366"/>
      <c r="K1" s="366"/>
      <c r="L1" s="214"/>
      <c r="M1" s="214"/>
      <c r="N1" s="213"/>
      <c r="O1" s="213"/>
    </row>
    <row r="2" spans="1:15" x14ac:dyDescent="0.25">
      <c r="A2" s="213"/>
      <c r="B2" s="213"/>
      <c r="C2" s="215"/>
      <c r="D2" s="215"/>
      <c r="E2" s="215"/>
      <c r="F2" s="215"/>
      <c r="G2" s="367" t="s">
        <v>305</v>
      </c>
      <c r="H2" s="367"/>
      <c r="I2" s="367"/>
      <c r="J2" s="367"/>
      <c r="K2" s="367"/>
      <c r="L2" s="367"/>
      <c r="M2" s="216"/>
      <c r="N2" s="217" t="s">
        <v>329</v>
      </c>
      <c r="O2" s="213"/>
    </row>
    <row r="3" spans="1:15" x14ac:dyDescent="0.25">
      <c r="A3" s="368" t="s">
        <v>330</v>
      </c>
      <c r="B3" s="362" t="s">
        <v>322</v>
      </c>
      <c r="C3" s="370" t="s">
        <v>331</v>
      </c>
      <c r="D3" s="371" t="s">
        <v>332</v>
      </c>
      <c r="E3" s="372"/>
      <c r="F3" s="373" t="s">
        <v>349</v>
      </c>
      <c r="G3" s="374"/>
      <c r="H3" s="375" t="s">
        <v>350</v>
      </c>
      <c r="I3" s="377" t="s">
        <v>333</v>
      </c>
      <c r="J3" s="378"/>
      <c r="K3" s="379"/>
      <c r="L3" s="380" t="s">
        <v>334</v>
      </c>
      <c r="M3" s="381"/>
      <c r="N3" s="362" t="s">
        <v>335</v>
      </c>
      <c r="O3" s="362" t="s">
        <v>336</v>
      </c>
    </row>
    <row r="4" spans="1:15" ht="72" x14ac:dyDescent="0.25">
      <c r="A4" s="369"/>
      <c r="B4" s="363"/>
      <c r="C4" s="363"/>
      <c r="D4" s="218" t="s">
        <v>337</v>
      </c>
      <c r="E4" s="218" t="s">
        <v>338</v>
      </c>
      <c r="F4" s="219" t="s">
        <v>339</v>
      </c>
      <c r="G4" s="218" t="s">
        <v>340</v>
      </c>
      <c r="H4" s="376"/>
      <c r="I4" s="220" t="s">
        <v>341</v>
      </c>
      <c r="J4" s="220" t="s">
        <v>342</v>
      </c>
      <c r="K4" s="220" t="s">
        <v>343</v>
      </c>
      <c r="L4" s="218" t="s">
        <v>344</v>
      </c>
      <c r="M4" s="218" t="s">
        <v>328</v>
      </c>
      <c r="N4" s="363"/>
      <c r="O4" s="363"/>
    </row>
    <row r="5" spans="1:15" x14ac:dyDescent="0.25">
      <c r="A5" s="221" t="s">
        <v>106</v>
      </c>
      <c r="B5" s="222" t="s">
        <v>16</v>
      </c>
      <c r="C5" s="221" t="s">
        <v>17</v>
      </c>
      <c r="D5" s="221" t="s">
        <v>18</v>
      </c>
      <c r="E5" s="221" t="s">
        <v>19</v>
      </c>
      <c r="F5" s="221" t="s">
        <v>20</v>
      </c>
      <c r="G5" s="221" t="s">
        <v>21</v>
      </c>
      <c r="H5" s="221" t="s">
        <v>22</v>
      </c>
      <c r="I5" s="221" t="s">
        <v>23</v>
      </c>
      <c r="J5" s="221" t="s">
        <v>24</v>
      </c>
      <c r="K5" s="221" t="s">
        <v>25</v>
      </c>
      <c r="L5" s="221" t="s">
        <v>107</v>
      </c>
      <c r="M5" s="221" t="s">
        <v>108</v>
      </c>
      <c r="N5" s="222" t="s">
        <v>26</v>
      </c>
      <c r="O5" s="221" t="s">
        <v>27</v>
      </c>
    </row>
    <row r="6" spans="1:15" ht="24" x14ac:dyDescent="0.25">
      <c r="A6" s="223">
        <v>1</v>
      </c>
      <c r="B6" s="226" t="s">
        <v>346</v>
      </c>
      <c r="C6" s="223" t="s">
        <v>347</v>
      </c>
      <c r="D6" s="223"/>
      <c r="E6" s="224" t="s">
        <v>338</v>
      </c>
      <c r="F6" s="223"/>
      <c r="G6" s="224" t="s">
        <v>348</v>
      </c>
      <c r="H6" s="224">
        <v>96</v>
      </c>
      <c r="I6" s="224">
        <v>16</v>
      </c>
      <c r="J6" s="224">
        <v>20</v>
      </c>
      <c r="K6" s="224">
        <v>60</v>
      </c>
      <c r="L6" s="224" t="s">
        <v>344</v>
      </c>
      <c r="M6" s="223"/>
      <c r="N6" s="225" t="s">
        <v>345</v>
      </c>
      <c r="O6" s="223">
        <v>1</v>
      </c>
    </row>
    <row r="7" spans="1:15" x14ac:dyDescent="0.25">
      <c r="A7" s="364" t="s">
        <v>9</v>
      </c>
      <c r="B7" s="365"/>
      <c r="C7" s="227"/>
      <c r="D7" s="227"/>
      <c r="E7" s="227"/>
      <c r="F7" s="227"/>
      <c r="G7" s="227"/>
      <c r="H7" s="225">
        <f>SUM(H6:H6)</f>
        <v>96</v>
      </c>
      <c r="I7" s="225">
        <f>SUM(I6:I6)</f>
        <v>16</v>
      </c>
      <c r="J7" s="225">
        <f>SUM(J6:J6)</f>
        <v>20</v>
      </c>
      <c r="K7" s="225">
        <f>SUM(K6:K6)</f>
        <v>60</v>
      </c>
      <c r="L7" s="227"/>
      <c r="M7" s="227"/>
      <c r="N7" s="227"/>
      <c r="O7" s="227"/>
    </row>
  </sheetData>
  <mergeCells count="13">
    <mergeCell ref="N3:N4"/>
    <mergeCell ref="O3:O4"/>
    <mergeCell ref="A7:B7"/>
    <mergeCell ref="D1:K1"/>
    <mergeCell ref="G2:L2"/>
    <mergeCell ref="A3:A4"/>
    <mergeCell ref="B3:B4"/>
    <mergeCell ref="C3:C4"/>
    <mergeCell ref="D3:E3"/>
    <mergeCell ref="F3:G3"/>
    <mergeCell ref="H3:H4"/>
    <mergeCell ref="I3:K3"/>
    <mergeCell ref="L3:M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12"/>
  <sheetViews>
    <sheetView workbookViewId="0">
      <selection activeCell="E19" sqref="E19"/>
    </sheetView>
  </sheetViews>
  <sheetFormatPr defaultRowHeight="15" x14ac:dyDescent="0.25"/>
  <cols>
    <col min="2" max="2" width="27.7109375" customWidth="1"/>
    <col min="16" max="16" width="10.7109375" bestFit="1" customWidth="1"/>
  </cols>
  <sheetData>
    <row r="1" spans="1:106" x14ac:dyDescent="0.25">
      <c r="A1" s="1"/>
      <c r="B1" s="1"/>
      <c r="C1" s="384" t="s">
        <v>351</v>
      </c>
      <c r="D1" s="384"/>
      <c r="E1" s="384"/>
      <c r="F1" s="384"/>
      <c r="G1" s="384"/>
      <c r="H1" s="384"/>
      <c r="I1" s="384"/>
      <c r="J1" s="384"/>
      <c r="K1" s="384"/>
      <c r="L1" s="384"/>
      <c r="M1" s="384"/>
      <c r="N1" s="384"/>
      <c r="O1" s="1"/>
    </row>
    <row r="2" spans="1:106" x14ac:dyDescent="0.25">
      <c r="A2" s="1"/>
      <c r="B2" s="1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1"/>
      <c r="N2" s="1"/>
      <c r="O2" s="1"/>
    </row>
    <row r="3" spans="1:106" ht="15.75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229" t="s">
        <v>352</v>
      </c>
      <c r="O3" s="1"/>
    </row>
    <row r="4" spans="1:106" ht="16.5" customHeight="1" thickBot="1" x14ac:dyDescent="0.3">
      <c r="A4" s="385" t="s">
        <v>86</v>
      </c>
      <c r="B4" s="230" t="s">
        <v>353</v>
      </c>
      <c r="C4" s="387" t="s">
        <v>354</v>
      </c>
      <c r="D4" s="388"/>
      <c r="E4" s="389" t="s">
        <v>355</v>
      </c>
      <c r="F4" s="387"/>
      <c r="G4" s="382" t="s">
        <v>356</v>
      </c>
      <c r="H4" s="390" t="s">
        <v>357</v>
      </c>
      <c r="I4" s="391"/>
      <c r="J4" s="382" t="s">
        <v>358</v>
      </c>
      <c r="K4" s="392" t="s">
        <v>359</v>
      </c>
      <c r="L4" s="392"/>
      <c r="M4" s="382" t="s">
        <v>381</v>
      </c>
      <c r="N4" s="393" t="s">
        <v>382</v>
      </c>
      <c r="O4" s="394"/>
      <c r="P4" s="382" t="s">
        <v>391</v>
      </c>
    </row>
    <row r="5" spans="1:106" ht="15.75" x14ac:dyDescent="0.25">
      <c r="A5" s="386"/>
      <c r="B5" s="231" t="s">
        <v>360</v>
      </c>
      <c r="C5" s="231" t="s">
        <v>12</v>
      </c>
      <c r="D5" s="231" t="s">
        <v>13</v>
      </c>
      <c r="E5" s="231" t="s">
        <v>361</v>
      </c>
      <c r="F5" s="232" t="s">
        <v>362</v>
      </c>
      <c r="G5" s="383"/>
      <c r="H5" s="233" t="s">
        <v>12</v>
      </c>
      <c r="I5" s="234" t="s">
        <v>13</v>
      </c>
      <c r="J5" s="383"/>
      <c r="K5" s="235" t="s">
        <v>12</v>
      </c>
      <c r="L5" s="236" t="s">
        <v>13</v>
      </c>
      <c r="M5" s="383"/>
      <c r="N5" s="237" t="s">
        <v>12</v>
      </c>
      <c r="O5" s="238" t="s">
        <v>13</v>
      </c>
      <c r="P5" s="383"/>
    </row>
    <row r="6" spans="1:106" ht="15.75" x14ac:dyDescent="0.25">
      <c r="A6" s="386"/>
      <c r="B6" s="89">
        <v>1</v>
      </c>
      <c r="C6" s="89">
        <v>2</v>
      </c>
      <c r="D6" s="89">
        <v>3</v>
      </c>
      <c r="E6" s="89">
        <v>4</v>
      </c>
      <c r="F6" s="89">
        <v>5</v>
      </c>
      <c r="G6" s="239">
        <v>6</v>
      </c>
      <c r="H6" s="89">
        <v>7</v>
      </c>
      <c r="I6" s="89">
        <v>8</v>
      </c>
      <c r="J6" s="89">
        <v>9</v>
      </c>
      <c r="K6" s="240">
        <v>10</v>
      </c>
      <c r="L6" s="240">
        <v>11</v>
      </c>
      <c r="M6" s="89">
        <v>12</v>
      </c>
      <c r="N6" s="240">
        <v>13</v>
      </c>
      <c r="O6" s="240">
        <v>14</v>
      </c>
      <c r="P6" s="89">
        <v>12</v>
      </c>
      <c r="Q6" s="260"/>
      <c r="R6" s="260"/>
      <c r="S6" s="260"/>
      <c r="T6" s="260"/>
      <c r="U6" s="260"/>
      <c r="V6" s="260"/>
      <c r="W6" s="260"/>
      <c r="X6" s="260"/>
      <c r="Y6" s="260"/>
      <c r="Z6" s="260"/>
      <c r="AA6" s="260"/>
      <c r="AB6" s="260"/>
      <c r="AC6" s="260"/>
      <c r="AD6" s="260"/>
    </row>
    <row r="7" spans="1:106" s="258" customFormat="1" ht="15.75" x14ac:dyDescent="0.25">
      <c r="A7" s="252">
        <v>1</v>
      </c>
      <c r="B7" s="253" t="s">
        <v>346</v>
      </c>
      <c r="C7" s="254">
        <v>3741</v>
      </c>
      <c r="D7" s="254">
        <v>12839</v>
      </c>
      <c r="E7" s="254">
        <v>5835</v>
      </c>
      <c r="F7" s="254">
        <v>6081</v>
      </c>
      <c r="G7" s="255">
        <v>4.4000000000000004</v>
      </c>
      <c r="H7" s="254">
        <v>119</v>
      </c>
      <c r="I7" s="256">
        <v>200</v>
      </c>
      <c r="J7" s="255">
        <v>58.8</v>
      </c>
      <c r="K7" s="254">
        <v>656</v>
      </c>
      <c r="L7" s="254">
        <v>1222</v>
      </c>
      <c r="M7" s="255">
        <v>19.7</v>
      </c>
      <c r="N7" s="257">
        <v>112</v>
      </c>
      <c r="O7" s="257">
        <v>701</v>
      </c>
      <c r="P7" s="255">
        <v>30</v>
      </c>
      <c r="Q7" s="261"/>
      <c r="R7" s="261"/>
      <c r="S7" s="261"/>
      <c r="T7" s="261"/>
      <c r="U7" s="261"/>
      <c r="V7" s="261"/>
      <c r="W7" s="261"/>
      <c r="X7" s="261"/>
      <c r="Y7" s="261"/>
      <c r="Z7" s="261"/>
      <c r="AA7" s="261"/>
      <c r="AB7" s="261"/>
      <c r="AC7" s="261"/>
      <c r="AD7" s="261"/>
      <c r="AE7" s="259"/>
      <c r="AF7" s="259"/>
      <c r="AG7" s="259"/>
      <c r="AH7" s="259"/>
      <c r="AI7" s="259"/>
      <c r="AJ7" s="259"/>
      <c r="AK7" s="259"/>
      <c r="AL7" s="259"/>
      <c r="AM7" s="259"/>
      <c r="AN7" s="259"/>
      <c r="AO7" s="259"/>
      <c r="AP7" s="259"/>
      <c r="AQ7" s="259"/>
      <c r="AR7" s="259"/>
      <c r="AS7" s="259"/>
      <c r="AT7" s="259"/>
      <c r="AU7" s="259"/>
      <c r="AV7" s="259"/>
      <c r="AW7" s="259"/>
      <c r="AX7" s="259"/>
      <c r="AY7" s="259"/>
      <c r="AZ7" s="259"/>
      <c r="BA7" s="259"/>
      <c r="BB7" s="259"/>
      <c r="BC7" s="259"/>
      <c r="BD7" s="259"/>
      <c r="BE7" s="259"/>
      <c r="BF7" s="259"/>
      <c r="BG7" s="259"/>
      <c r="BH7" s="259"/>
      <c r="BI7" s="259"/>
      <c r="BJ7" s="259"/>
      <c r="BK7" s="259"/>
      <c r="BL7" s="259"/>
      <c r="BM7" s="259"/>
      <c r="BN7" s="259"/>
      <c r="BO7" s="259"/>
      <c r="BP7" s="259"/>
      <c r="BQ7" s="259"/>
      <c r="BR7" s="259"/>
      <c r="BS7" s="259"/>
      <c r="BT7" s="259"/>
      <c r="BU7" s="259"/>
      <c r="BV7" s="259"/>
      <c r="BW7" s="259"/>
      <c r="BX7" s="259"/>
      <c r="BY7" s="259"/>
      <c r="BZ7" s="259"/>
      <c r="CA7" s="259"/>
      <c r="CB7" s="259"/>
      <c r="CC7" s="259"/>
      <c r="CD7" s="259"/>
      <c r="CE7" s="259"/>
      <c r="CF7" s="259"/>
      <c r="CG7" s="259"/>
      <c r="CH7" s="259"/>
      <c r="CI7" s="259"/>
      <c r="CJ7" s="259"/>
      <c r="CK7" s="259"/>
      <c r="CL7" s="259"/>
      <c r="CM7" s="259"/>
      <c r="CN7" s="259"/>
      <c r="CO7" s="259"/>
      <c r="CP7" s="259"/>
      <c r="CQ7" s="259"/>
      <c r="CR7" s="259"/>
      <c r="CS7" s="259"/>
      <c r="CT7" s="259"/>
      <c r="CU7" s="259"/>
      <c r="CV7" s="259"/>
      <c r="CW7" s="259"/>
      <c r="CX7" s="259"/>
      <c r="CY7" s="259"/>
      <c r="CZ7" s="259"/>
      <c r="DA7" s="259"/>
      <c r="DB7" s="259"/>
    </row>
    <row r="8" spans="1:106" ht="15.75" x14ac:dyDescent="0.25">
      <c r="A8" s="241"/>
      <c r="B8" s="82" t="s">
        <v>9</v>
      </c>
      <c r="C8" s="254">
        <v>3741</v>
      </c>
      <c r="D8" s="254">
        <v>12839</v>
      </c>
      <c r="E8" s="254">
        <v>5835</v>
      </c>
      <c r="F8" s="254">
        <v>6081</v>
      </c>
      <c r="G8" s="255">
        <v>4.4000000000000004</v>
      </c>
      <c r="H8" s="254">
        <v>119</v>
      </c>
      <c r="I8" s="256">
        <v>200</v>
      </c>
      <c r="J8" s="255">
        <v>58.8</v>
      </c>
      <c r="K8" s="254">
        <v>656</v>
      </c>
      <c r="L8" s="254">
        <v>1222</v>
      </c>
      <c r="M8" s="255">
        <v>19.7</v>
      </c>
      <c r="N8" s="257">
        <v>112</v>
      </c>
      <c r="O8" s="257">
        <v>701</v>
      </c>
      <c r="P8" s="255">
        <v>30</v>
      </c>
      <c r="Q8" s="260"/>
      <c r="R8" s="260"/>
      <c r="S8" s="260"/>
      <c r="T8" s="260"/>
      <c r="U8" s="260"/>
      <c r="V8" s="260"/>
      <c r="W8" s="260"/>
      <c r="X8" s="260"/>
      <c r="Y8" s="260"/>
      <c r="Z8" s="260"/>
      <c r="AA8" s="260"/>
      <c r="AB8" s="260"/>
      <c r="AC8" s="260"/>
      <c r="AD8" s="260"/>
    </row>
    <row r="9" spans="1:106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Q9" s="260"/>
      <c r="R9" s="260"/>
      <c r="S9" s="260"/>
      <c r="T9" s="260"/>
      <c r="U9" s="260"/>
      <c r="V9" s="260"/>
      <c r="W9" s="260"/>
      <c r="X9" s="260"/>
      <c r="Y9" s="260"/>
      <c r="Z9" s="260"/>
      <c r="AA9" s="260"/>
      <c r="AB9" s="260"/>
      <c r="AC9" s="260"/>
      <c r="AD9" s="260"/>
    </row>
    <row r="10" spans="1:106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06" ht="18.75" x14ac:dyDescent="0.25">
      <c r="A11" s="1"/>
      <c r="B11" s="318" t="s">
        <v>396</v>
      </c>
      <c r="C11" s="318"/>
      <c r="D11" s="318"/>
      <c r="E11" s="318"/>
      <c r="F11" s="318"/>
      <c r="G11" s="318"/>
      <c r="H11" s="318"/>
      <c r="I11" s="318"/>
      <c r="J11" s="318"/>
      <c r="K11" s="318"/>
      <c r="L11" s="318"/>
      <c r="M11" s="1"/>
      <c r="N11" s="1"/>
      <c r="O11" s="1"/>
    </row>
    <row r="12" spans="1:106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</sheetData>
  <mergeCells count="12">
    <mergeCell ref="P4:P5"/>
    <mergeCell ref="B11:L11"/>
    <mergeCell ref="C1:N1"/>
    <mergeCell ref="A4:A6"/>
    <mergeCell ref="C4:D4"/>
    <mergeCell ref="E4:F4"/>
    <mergeCell ref="G4:G5"/>
    <mergeCell ref="H4:I4"/>
    <mergeCell ref="J4:J5"/>
    <mergeCell ref="K4:L4"/>
    <mergeCell ref="M4:M5"/>
    <mergeCell ref="N4:O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workbookViewId="0">
      <selection activeCell="H14" sqref="H14"/>
    </sheetView>
  </sheetViews>
  <sheetFormatPr defaultRowHeight="15" x14ac:dyDescent="0.25"/>
  <cols>
    <col min="1" max="1" width="33.85546875" customWidth="1"/>
  </cols>
  <sheetData>
    <row r="1" spans="1:21" ht="42" customHeight="1" x14ac:dyDescent="0.25">
      <c r="A1" s="397" t="s">
        <v>380</v>
      </c>
      <c r="B1" s="397"/>
      <c r="C1" s="397"/>
      <c r="D1" s="397"/>
      <c r="E1" s="397"/>
      <c r="F1" s="397"/>
      <c r="G1" s="397"/>
      <c r="H1" s="397"/>
      <c r="I1" s="397"/>
      <c r="J1" s="397"/>
      <c r="K1" s="397"/>
      <c r="L1" s="397"/>
      <c r="M1" s="397"/>
      <c r="N1" s="397"/>
      <c r="O1" s="397"/>
      <c r="P1" s="397"/>
      <c r="Q1" s="397"/>
      <c r="R1" s="397"/>
      <c r="S1" s="397"/>
      <c r="T1" s="397"/>
      <c r="U1" s="397"/>
    </row>
    <row r="2" spans="1:21" ht="15.75" x14ac:dyDescent="0.25">
      <c r="A2" s="398" t="s">
        <v>363</v>
      </c>
      <c r="B2" s="398"/>
      <c r="C2" s="398"/>
      <c r="D2" s="398"/>
      <c r="E2" s="398"/>
      <c r="F2" s="398"/>
      <c r="G2" s="398"/>
      <c r="H2" s="398"/>
      <c r="I2" s="398"/>
      <c r="J2" s="398"/>
      <c r="K2" s="398"/>
      <c r="L2" s="398"/>
      <c r="M2" s="398"/>
      <c r="N2" s="398"/>
      <c r="O2" s="398"/>
      <c r="P2" s="398"/>
      <c r="Q2" s="398"/>
      <c r="R2" s="398"/>
      <c r="S2" s="398"/>
      <c r="T2" s="398"/>
      <c r="U2" s="398"/>
    </row>
    <row r="3" spans="1:21" x14ac:dyDescent="0.25">
      <c r="A3" s="1"/>
      <c r="B3" s="1"/>
      <c r="C3" s="1"/>
      <c r="D3" s="1"/>
      <c r="E3" s="242"/>
      <c r="F3" s="243"/>
      <c r="G3" s="243"/>
      <c r="H3" s="243"/>
      <c r="I3" s="243"/>
      <c r="J3" s="243"/>
      <c r="K3" s="243"/>
      <c r="L3" s="243"/>
      <c r="M3" s="1"/>
      <c r="N3" s="1"/>
      <c r="O3" s="1"/>
      <c r="P3" s="1"/>
      <c r="Q3" s="1"/>
      <c r="R3" s="229" t="s">
        <v>364</v>
      </c>
      <c r="S3" s="1"/>
      <c r="T3" s="1"/>
      <c r="U3" s="1"/>
    </row>
    <row r="4" spans="1:21" ht="15" customHeight="1" x14ac:dyDescent="0.25">
      <c r="A4" s="362" t="s">
        <v>353</v>
      </c>
      <c r="B4" s="380" t="s">
        <v>365</v>
      </c>
      <c r="C4" s="399"/>
      <c r="D4" s="399"/>
      <c r="E4" s="399"/>
      <c r="F4" s="399"/>
      <c r="G4" s="399"/>
      <c r="H4" s="399"/>
      <c r="I4" s="399"/>
      <c r="J4" s="399"/>
      <c r="K4" s="399"/>
      <c r="L4" s="399"/>
      <c r="M4" s="399"/>
      <c r="N4" s="399"/>
      <c r="O4" s="399"/>
      <c r="P4" s="399"/>
      <c r="Q4" s="399"/>
      <c r="R4" s="399"/>
      <c r="S4" s="399"/>
      <c r="T4" s="399"/>
      <c r="U4" s="381"/>
    </row>
    <row r="5" spans="1:21" ht="15" customHeight="1" x14ac:dyDescent="0.25">
      <c r="A5" s="370"/>
      <c r="B5" s="380" t="s">
        <v>366</v>
      </c>
      <c r="C5" s="399"/>
      <c r="D5" s="399"/>
      <c r="E5" s="381"/>
      <c r="F5" s="380" t="s">
        <v>367</v>
      </c>
      <c r="G5" s="399"/>
      <c r="H5" s="399"/>
      <c r="I5" s="381"/>
      <c r="J5" s="400" t="s">
        <v>378</v>
      </c>
      <c r="K5" s="401"/>
      <c r="L5" s="401"/>
      <c r="M5" s="401"/>
      <c r="N5" s="401"/>
      <c r="O5" s="401"/>
      <c r="P5" s="401"/>
      <c r="Q5" s="402"/>
      <c r="R5" s="403" t="s">
        <v>379</v>
      </c>
      <c r="S5" s="404"/>
      <c r="T5" s="404"/>
      <c r="U5" s="405"/>
    </row>
    <row r="6" spans="1:21" ht="27" customHeight="1" x14ac:dyDescent="0.25">
      <c r="A6" s="370"/>
      <c r="B6" s="406" t="s">
        <v>368</v>
      </c>
      <c r="C6" s="406" t="s">
        <v>369</v>
      </c>
      <c r="D6" s="406" t="s">
        <v>370</v>
      </c>
      <c r="E6" s="395" t="s">
        <v>371</v>
      </c>
      <c r="F6" s="406" t="s">
        <v>368</v>
      </c>
      <c r="G6" s="406" t="s">
        <v>369</v>
      </c>
      <c r="H6" s="406" t="s">
        <v>370</v>
      </c>
      <c r="I6" s="395" t="s">
        <v>371</v>
      </c>
      <c r="J6" s="400" t="s">
        <v>368</v>
      </c>
      <c r="K6" s="402"/>
      <c r="L6" s="400" t="s">
        <v>369</v>
      </c>
      <c r="M6" s="402"/>
      <c r="N6" s="400" t="s">
        <v>370</v>
      </c>
      <c r="O6" s="402"/>
      <c r="P6" s="400" t="s">
        <v>372</v>
      </c>
      <c r="Q6" s="402"/>
      <c r="R6" s="408" t="s">
        <v>368</v>
      </c>
      <c r="S6" s="408" t="s">
        <v>369</v>
      </c>
      <c r="T6" s="408" t="s">
        <v>370</v>
      </c>
      <c r="U6" s="410" t="s">
        <v>371</v>
      </c>
    </row>
    <row r="7" spans="1:21" ht="23.25" customHeight="1" x14ac:dyDescent="0.25">
      <c r="A7" s="363"/>
      <c r="B7" s="407"/>
      <c r="C7" s="407"/>
      <c r="D7" s="407"/>
      <c r="E7" s="396"/>
      <c r="F7" s="407"/>
      <c r="G7" s="407"/>
      <c r="H7" s="407"/>
      <c r="I7" s="396"/>
      <c r="J7" s="244" t="s">
        <v>6</v>
      </c>
      <c r="K7" s="244" t="s">
        <v>5</v>
      </c>
      <c r="L7" s="244" t="s">
        <v>6</v>
      </c>
      <c r="M7" s="244" t="s">
        <v>5</v>
      </c>
      <c r="N7" s="244" t="s">
        <v>6</v>
      </c>
      <c r="O7" s="244" t="s">
        <v>5</v>
      </c>
      <c r="P7" s="244" t="s">
        <v>6</v>
      </c>
      <c r="Q7" s="244" t="s">
        <v>5</v>
      </c>
      <c r="R7" s="409"/>
      <c r="S7" s="409"/>
      <c r="T7" s="409"/>
      <c r="U7" s="411"/>
    </row>
    <row r="8" spans="1:21" x14ac:dyDescent="0.25">
      <c r="A8" s="245">
        <v>1</v>
      </c>
      <c r="B8" s="245">
        <v>2</v>
      </c>
      <c r="C8" s="245">
        <v>3</v>
      </c>
      <c r="D8" s="245">
        <v>4</v>
      </c>
      <c r="E8" s="245">
        <v>5</v>
      </c>
      <c r="F8" s="245">
        <v>6</v>
      </c>
      <c r="G8" s="245">
        <v>7</v>
      </c>
      <c r="H8" s="245">
        <v>8</v>
      </c>
      <c r="I8" s="245">
        <v>9</v>
      </c>
      <c r="J8" s="246">
        <v>10</v>
      </c>
      <c r="K8" s="246">
        <v>11</v>
      </c>
      <c r="L8" s="246">
        <v>12</v>
      </c>
      <c r="M8" s="246">
        <v>13</v>
      </c>
      <c r="N8" s="246">
        <v>14</v>
      </c>
      <c r="O8" s="246">
        <v>15</v>
      </c>
      <c r="P8" s="246">
        <v>16</v>
      </c>
      <c r="Q8" s="246">
        <v>17</v>
      </c>
      <c r="R8" s="247">
        <v>18</v>
      </c>
      <c r="S8" s="247">
        <v>19</v>
      </c>
      <c r="T8" s="247">
        <v>20</v>
      </c>
      <c r="U8" s="247">
        <v>21</v>
      </c>
    </row>
    <row r="9" spans="1:21" ht="15.75" x14ac:dyDescent="0.25">
      <c r="A9" s="249" t="s">
        <v>346</v>
      </c>
      <c r="B9" s="250">
        <v>6</v>
      </c>
      <c r="C9" s="211"/>
      <c r="D9" s="250"/>
      <c r="E9" s="250">
        <v>7.6</v>
      </c>
      <c r="F9" s="250">
        <v>8</v>
      </c>
      <c r="G9" s="211"/>
      <c r="H9" s="250"/>
      <c r="I9" s="250">
        <v>10.56</v>
      </c>
      <c r="J9" s="209">
        <v>6</v>
      </c>
      <c r="K9" s="209">
        <v>3</v>
      </c>
      <c r="L9" s="134"/>
      <c r="M9" s="209"/>
      <c r="N9" s="134"/>
      <c r="O9" s="134"/>
      <c r="P9" s="212">
        <v>9.9960000000000004</v>
      </c>
      <c r="Q9" s="165"/>
      <c r="R9" s="248">
        <v>8</v>
      </c>
      <c r="S9" s="69"/>
      <c r="T9" s="69"/>
      <c r="U9" s="248">
        <v>10</v>
      </c>
    </row>
    <row r="10" spans="1:21" ht="15.75" x14ac:dyDescent="0.25">
      <c r="A10" s="251" t="s">
        <v>9</v>
      </c>
      <c r="B10" s="250">
        <v>6</v>
      </c>
      <c r="C10" s="211"/>
      <c r="D10" s="250"/>
      <c r="E10" s="250">
        <v>7.6</v>
      </c>
      <c r="F10" s="250">
        <v>8</v>
      </c>
      <c r="G10" s="211"/>
      <c r="H10" s="250"/>
      <c r="I10" s="250">
        <v>10.56</v>
      </c>
      <c r="J10" s="209">
        <v>6</v>
      </c>
      <c r="K10" s="209">
        <v>3</v>
      </c>
      <c r="L10" s="134"/>
      <c r="M10" s="209"/>
      <c r="N10" s="134"/>
      <c r="O10" s="134"/>
      <c r="P10" s="212">
        <v>9.9960000000000004</v>
      </c>
      <c r="Q10" s="165"/>
      <c r="R10" s="248">
        <v>8</v>
      </c>
      <c r="S10" s="69"/>
      <c r="T10" s="69"/>
      <c r="U10" s="248">
        <v>10</v>
      </c>
    </row>
  </sheetData>
  <mergeCells count="24">
    <mergeCell ref="T6:T7"/>
    <mergeCell ref="U6:U7"/>
    <mergeCell ref="J6:K6"/>
    <mergeCell ref="L6:M6"/>
    <mergeCell ref="N6:O6"/>
    <mergeCell ref="P6:Q6"/>
    <mergeCell ref="R6:R7"/>
    <mergeCell ref="S6:S7"/>
    <mergeCell ref="I6:I7"/>
    <mergeCell ref="A1:U1"/>
    <mergeCell ref="A2:U2"/>
    <mergeCell ref="A4:A7"/>
    <mergeCell ref="B4:U4"/>
    <mergeCell ref="B5:E5"/>
    <mergeCell ref="F5:I5"/>
    <mergeCell ref="J5:Q5"/>
    <mergeCell ref="R5:U5"/>
    <mergeCell ref="B6:B7"/>
    <mergeCell ref="C6:C7"/>
    <mergeCell ref="D6:D7"/>
    <mergeCell ref="E6:E7"/>
    <mergeCell ref="F6:F7"/>
    <mergeCell ref="G6:G7"/>
    <mergeCell ref="H6:H7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Лист1</vt:lpstr>
      <vt:lpstr>Лист2</vt:lpstr>
      <vt:lpstr>Лист3</vt:lpstr>
      <vt:lpstr>Лист4</vt:lpstr>
      <vt:lpstr>Лист5</vt:lpstr>
      <vt:lpstr>Лист6</vt:lpstr>
      <vt:lpstr>Лист7</vt:lpstr>
      <vt:lpstr>Лист8</vt:lpstr>
      <vt:lpstr>Лист9</vt:lpstr>
      <vt:lpstr>Лист10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spartawsteam@gmail.com</dc:creator>
  <cp:lastModifiedBy>spartawsteam@gmail.com</cp:lastModifiedBy>
  <dcterms:created xsi:type="dcterms:W3CDTF">2025-12-12T05:01:38Z</dcterms:created>
  <dcterms:modified xsi:type="dcterms:W3CDTF">2025-12-15T06:10:31Z</dcterms:modified>
</cp:coreProperties>
</file>